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240" tabRatio="840" activeTab="1"/>
  </bookViews>
  <sheets>
    <sheet name="Resumo" sheetId="1" r:id="rId1"/>
    <sheet name="Recife" sheetId="2" r:id="rId2"/>
    <sheet name="Maceió" sheetId="3" r:id="rId3"/>
    <sheet name="Aracaju" sheetId="4" r:id="rId4"/>
    <sheet name="JoãoPessoa" sheetId="5" r:id="rId5"/>
    <sheet name="Juazeiro" sheetId="6" r:id="rId6"/>
    <sheet name="CampinaGrande" sheetId="7" r:id="rId7"/>
    <sheet name="Cuiabá" sheetId="8" r:id="rId8"/>
    <sheet name="Sinop" sheetId="9" r:id="rId9"/>
    <sheet name="Rondonópolis" sheetId="10" r:id="rId10"/>
    <sheet name="AltaFloresta" sheetId="11" r:id="rId11"/>
    <sheet name="BarraGarças" sheetId="12" r:id="rId12"/>
    <sheet name="Vitória" sheetId="13" r:id="rId13"/>
    <sheet name="Macaé" sheetId="14" r:id="rId14"/>
  </sheets>
  <definedNames/>
  <calcPr fullCalcOnLoad="1"/>
</workbook>
</file>

<file path=xl/comments1.xml><?xml version="1.0" encoding="utf-8"?>
<comments xmlns="http://schemas.openxmlformats.org/spreadsheetml/2006/main">
  <authors>
    <author>thiago.caldeira</author>
  </authors>
  <commentList>
    <comment ref="N4" authorId="0">
      <text>
        <r>
          <rPr>
            <b/>
            <sz val="9"/>
            <rFont val="Tahoma"/>
            <family val="2"/>
          </rPr>
          <t>thiago.caldeira:</t>
        </r>
        <r>
          <rPr>
            <sz val="9"/>
            <rFont val="Tahoma"/>
            <family val="2"/>
          </rPr>
          <t xml:space="preserve">
Edital CPE nº 3/2017 (já com ajustes)</t>
        </r>
      </text>
    </comment>
    <comment ref="N26" authorId="0">
      <text>
        <r>
          <rPr>
            <b/>
            <sz val="9"/>
            <rFont val="Tahoma"/>
            <family val="2"/>
          </rPr>
          <t>thiago.caldeira:</t>
        </r>
        <r>
          <rPr>
            <sz val="9"/>
            <rFont val="Tahoma"/>
            <family val="2"/>
          </rPr>
          <t xml:space="preserve">
Edital CPE nº 3/2017 (já com ajustes)</t>
        </r>
      </text>
    </comment>
    <comment ref="N48" authorId="0">
      <text>
        <r>
          <rPr>
            <b/>
            <sz val="9"/>
            <rFont val="Tahoma"/>
            <family val="2"/>
          </rPr>
          <t>thiago.caldeira:</t>
        </r>
        <r>
          <rPr>
            <sz val="9"/>
            <rFont val="Tahoma"/>
            <family val="2"/>
          </rPr>
          <t xml:space="preserve">
Edital CPE nº 3/2017 (já com ajustes)</t>
        </r>
      </text>
    </comment>
  </commentList>
</comments>
</file>

<file path=xl/sharedStrings.xml><?xml version="1.0" encoding="utf-8"?>
<sst xmlns="http://schemas.openxmlformats.org/spreadsheetml/2006/main" count="4138" uniqueCount="742">
  <si>
    <t>Estudo</t>
  </si>
  <si>
    <t>Tópico</t>
  </si>
  <si>
    <t>Descrição</t>
  </si>
  <si>
    <t>Estudo de Mercado</t>
  </si>
  <si>
    <t>Avaliação da demanda</t>
  </si>
  <si>
    <t>Avaliação da demanda considera a delimitação das regiões de influência.</t>
  </si>
  <si>
    <t>Avaliação da demanda considera dados demográficos e socioeconômicos e análise de variáveis regionais.</t>
  </si>
  <si>
    <t>Avaliação da demanda considera dados disponíveis de movimentação de passageiros, aeronaves e carga relacionados ao respectivo aeroporto.</t>
  </si>
  <si>
    <t>Projeção de demanda, considera, separadamente, cada segmento (passageiros, aeronaves e cargas) e perfil (regular, não-regular, doméstica, internacional, conexão etc.), ao longo de um período sugerido de projeção de 30 (trinta) anos, compatível com eventuais restrições operacionais apontadas nos estudos preliminares de engenharia e afins.</t>
  </si>
  <si>
    <t>Projeção de demanda considera a relação de crescimento econômico, evolução de preços e da demanda.</t>
  </si>
  <si>
    <t>Na avaliação da demanda consta análise da competição intramodal (entre aeroportos).</t>
  </si>
  <si>
    <t>Na avaliação da demanda consta análise da competição intermodal (demais modos de transporte).</t>
  </si>
  <si>
    <t>Na avaliação da demanda consta análise de como o respectivo aeroporto vai se inserir na malha aérea doméstica e internacional brasileira após a concessão (previsão de modelo de negócio para o aeroporto).</t>
  </si>
  <si>
    <t>Avaliação de receitas</t>
  </si>
  <si>
    <t>Fornecimento de dados para sustentar as premissas e os resultados apresentados.</t>
  </si>
  <si>
    <t>Avaliação Econômico-Financeira</t>
  </si>
  <si>
    <t>O relatório de avaliação econômico-financeira contém a modelagem econômico-financeira pelo método de fluxo de caixa descontado, com objetivo de avaliar a atratividade do projeto para o setor privado, focando na possibilidade de sua autossustentabilidade.</t>
  </si>
  <si>
    <t>ITENS PARA AVALIAÇÃO</t>
  </si>
  <si>
    <t>Atende minimamente? (Sim = 1 / Não = 0)</t>
  </si>
  <si>
    <t>Nota qualitativa (0% a 100%)</t>
  </si>
  <si>
    <t>Comentários</t>
  </si>
  <si>
    <t>NOTAS FINAIS PARA SELEÇÃO DOS ESTUDOS</t>
  </si>
  <si>
    <t>Nota do item</t>
  </si>
  <si>
    <t>Demanda</t>
  </si>
  <si>
    <t>Ambiental</t>
  </si>
  <si>
    <t>Engenharia</t>
  </si>
  <si>
    <t>Financeiro</t>
  </si>
  <si>
    <t>Nota</t>
  </si>
  <si>
    <t>VALOR DE RESSARCIMENTO</t>
  </si>
  <si>
    <t>Valor do ressarcimento</t>
  </si>
  <si>
    <t>Valor Solicitado</t>
  </si>
  <si>
    <t>Recife</t>
  </si>
  <si>
    <t>Maceió</t>
  </si>
  <si>
    <t>Aracaju</t>
  </si>
  <si>
    <t>João Pessoa</t>
  </si>
  <si>
    <t>Juazeiro do Norte</t>
  </si>
  <si>
    <t>Campina Grande</t>
  </si>
  <si>
    <t xml:space="preserve">Vitória </t>
  </si>
  <si>
    <t>Macaé</t>
  </si>
  <si>
    <t>BLOCO 2</t>
  </si>
  <si>
    <t>Cuiabá</t>
  </si>
  <si>
    <t>Sinop</t>
  </si>
  <si>
    <t>Rondonópolis</t>
  </si>
  <si>
    <t>Alta Floresta</t>
  </si>
  <si>
    <t>Barra do Garças</t>
  </si>
  <si>
    <t>BLOCO 4</t>
  </si>
  <si>
    <t>BLOCO 3</t>
  </si>
  <si>
    <r>
      <t xml:space="preserve">AVALIAÇÃO - </t>
    </r>
    <r>
      <rPr>
        <b/>
        <sz val="11"/>
        <color indexed="10"/>
        <rFont val="Times New Roman"/>
        <family val="1"/>
      </rPr>
      <t>CONSÓRCIO GRUPO DE CONSULTORES EM AEROPORTOS (MOYSÉS &amp; PIRES, TERRAFIRMA, INFRAWAY...)</t>
    </r>
  </si>
  <si>
    <t>Consórcio - GRUPO DE CONSULTORES EM AEROPORTOS (MOYSÉS &amp; PIRES...)</t>
  </si>
  <si>
    <t>Nas projeções de demanda constam os fatores que afetam a projeção por segmento, tais como premissas de modelagem, metodologia e aspectos técnicos.</t>
  </si>
  <si>
    <t xml:space="preserve">Avaliação de receitas contempla a previsão adequada de receitas de tarifas aeroportuárias e aeronáuticas (caso aplicável). </t>
  </si>
  <si>
    <t>Avaliação de receitas contempla adequadamente previsão de receitas de atividades ligadas à aviação civil e de receitas de atividades comerciais.</t>
  </si>
  <si>
    <t>Análise de aeroportos com características similares ao aeroporto objeto dos presentes estudos, considerando, em particular, o gerenciamento da capacidade e a necessidade de investimentos, tipos de serviços, custos eficientes (inclusive quando operado em conjunto com outros aeroportos) e lucratividade.</t>
  </si>
  <si>
    <t>Avaliação da demanda anual, variações sazonais e períodos de pico para diferentes tipos de tráfego.</t>
  </si>
  <si>
    <t>A modelagem econômico-financeira apresenta projeção pelo período mínimo de 30 (trinta) anos para exploração, com seus efeitos incorporados na planilha de avaliação econômico-financeira para fins de determinação da viabilidade do empreendimento, com base em valores corretos.</t>
  </si>
  <si>
    <t xml:space="preserve">Avaliação dos possíveis ganhos de escala advindos da operação conjunta dos aeroportos do bloco na modelagem econômico financeira. </t>
  </si>
  <si>
    <t>Análise de benchmarking</t>
  </si>
  <si>
    <t>O relatório de avaliação econômico-financeira considera os resultados dos estudos de demanda, das estimativas de receitas, incluindo as acessórias, dos custos de operação, manutenção e expansão, custos ambientais, investimentos, impactos financeiros decorrentes das premissas estabelecidas e da análise de risco e jurídica, due dilligence e outros, sendo avaliados os benefícios fiscais de projetos dessa envergadura.</t>
  </si>
  <si>
    <t>A modelagem econômico-financeira contempla os outros elementos pertinentes usualmente adotados no mercado, como o cálculo de parâmetros de viabilidade de projetos tradicionais (TIR, TIRM, VPL, payback, payback descontado, taxa de retorno do acionaista, entre outros) e o estabelecimento de premissas de financiamento, tributárias, macroeconômicas etc.</t>
  </si>
  <si>
    <r>
      <t xml:space="preserve">AVALIAÇÃO - </t>
    </r>
    <r>
      <rPr>
        <b/>
        <sz val="11"/>
        <color indexed="10"/>
        <rFont val="Times New Roman"/>
        <family val="1"/>
      </rPr>
      <t>CONSÓRCIO BF CAPITAL, AECOM...</t>
    </r>
  </si>
  <si>
    <t>Consórcio - CONSÓRCIO BF CAPITAL, AECOM...</t>
  </si>
  <si>
    <t>Participação Relatório -  GRUPO DE CONSULTORES EM AEROPORTOS (MOYSÉS &amp; PIRES...)</t>
  </si>
  <si>
    <t>Participação Relatório - CONSÓRCIO BF CAPITAL, AECOM...</t>
  </si>
  <si>
    <r>
      <t xml:space="preserve">AVALIAÇÃO - </t>
    </r>
    <r>
      <rPr>
        <b/>
        <sz val="11"/>
        <color indexed="10"/>
        <rFont val="Times New Roman"/>
        <family val="1"/>
      </rPr>
      <t>CONSÓRCIO LOGIT, PROGEN...</t>
    </r>
  </si>
  <si>
    <t>Consórcio - LOGIT, PROGEN...</t>
  </si>
  <si>
    <t>Participação Relatório - CONSÓRCIO LOGIT, PROGEN...</t>
  </si>
  <si>
    <t>Abrangência das referências e dados utilizados para caracterização qualitativa da movimentação de passageiros. Profundidade da análise.</t>
  </si>
  <si>
    <t>Ausência de análise quanto a eventuais restrições operacionais apontadas no estudo de engenharia. Profundidade no detalhamento e segregação dos resultados de movimentação por segmentos e perfis.</t>
  </si>
  <si>
    <t>Profundidade da explanação sobre o modelo e validade estatística, bem como da inviabilidade de variáveis testadas. Extrapolação excessiva de premissas e tendências. Pouco uso de referências internacionais.</t>
  </si>
  <si>
    <t>Ausência de detalhamento em algumas metodologias utilizadas para cálculo de demandas com potencial migratório.</t>
  </si>
  <si>
    <t>Apresenta algumas conclusões de forma simplificada.</t>
  </si>
  <si>
    <t>Profundidade e abrangência da análise comparativa com casos anteriores (aeroportos já concecionados) e potencialidades. Simplificação do modelo desconsiderando particularidades do aeroporto.</t>
  </si>
  <si>
    <t>Profundidade e abrangência da análise comparativa com casos anteriores (aeroportos já concecionados) e potencialidades.</t>
  </si>
  <si>
    <t>Profundidade e abrangência da análise e escolha de benchmarks (nem sempre comparáveis). Agregação excessiva de dados para comparação. Ausência de benckmarks de operação conjunta.</t>
  </si>
  <si>
    <t>Profundidade e abrangência da análise. Simplificação de certas premissas.</t>
  </si>
  <si>
    <t>Profundidade e abrangência da análise. Simplificação de certas premissas. Clareza na apresentação e níveis de agregação dos resultados.</t>
  </si>
  <si>
    <t>O gráfico de movimentação de aeronaves da análise de órgão ATS está incorreto (supõe-se que seja o de Recife)</t>
  </si>
  <si>
    <t>Ausência de análise quanto a eventuais restrições operacionais apontadas no estudo de engenharia. Profundidade no detalhamento e segregação dos resultados de movimentação por segmentos e perfis. Erro em tabela.</t>
  </si>
  <si>
    <t>Modelagem apresentada não se refere a Macaé, e sim a Vitória. Inconsistências internas (projeções do mix de aeronaves para voos internacionais e do PMD são zero - tabela 10-10 e 10-13, mas há projeção para assentos disponíveis, faixa 1, também para voos internacionais - tabela 10-12). Na projeção das receitas tarifárias do grupo II, constam receitas para os anos de 2019 a 2022- Gráfico 10-6. No entanto, no parágrafo explicativo, cita: "Vale a pena lembrar que foi considerado o ano de 2023 pois o terminal ficará fechado até este ano para investimentos em infraestrutura e modernização para atender a demanda aeroviária comercial."</t>
  </si>
  <si>
    <t>Presença de erros pontuais  (cálculos percentuais e forma)</t>
  </si>
  <si>
    <t>Apresenta algumas conclusões de forma simplificada. Uso itensivo de premissas fortes sem respaldo técnico.</t>
  </si>
  <si>
    <t>Profundidade e abrangência da análise. Simplificação de certas premissas. Clareza na apresentação e níveis de agregação dos resultados. Ausência de Receitas pelo uso de auxílios rádio e telecomunicações aeronáuticas (a operação da EPTA é de respondabilidade do operador, conforme Edital)</t>
  </si>
  <si>
    <t>Projeta a demanda assimindo que não há possibilidade em operar voos internacionais por 30 anos, mesmo com crescimento econômico.</t>
  </si>
  <si>
    <t>Perda de coerência entre metodogia desenvolvida e assunção de fortes premissas nas projeções internacionais.</t>
  </si>
  <si>
    <t>Análise comparativa da abrangência das referências e dados utilizados para a formulação da Região de Influência. Foca a análise da Região de Influência nos voos domésticos, ficando deficiente  a análise no caso de voos internacionais.</t>
  </si>
  <si>
    <t>Análise comparativa da abrangência das referências e dados utilizados para a formulação da Região de Influência.</t>
  </si>
  <si>
    <t>Análise comparativa da abrangência das referências e dados utilizados para a formulação da Região de Influência. Foca a análise da Região de Influência nos voos domésticos, ficando deficiente a análise no caso de voos internacionais.</t>
  </si>
  <si>
    <t>Ausência de análise quanto a eventuais restrições operacionais apontadas no estudo de engenharia. Análise comparativa da profundidade no detalhamento e segregação dos resultados de movimentação por segmentos e perfis.</t>
  </si>
  <si>
    <t>Análise comparativa da profundidade da explanação sobre o modelo e validade estatística, bem como da inviabilidade de variáveis testadas. Extrapolação excessiva de premissas e tendências. Pouco uso de referências internacionais. Erro na fórmula da regressão de fluxo doméstico.</t>
  </si>
  <si>
    <t>Análise comparativa da profundidade na apresentação de resultados comparáveis das variáveis testadas. Simplificação na projeção de algumas variáveis independentes sem grandes justificativas. Uso moderado de premissas. Na projeção de cargas, hã clareza quanto ao índice correio/população utilizado. A utilização da média de 2012 a 2016, principalmente em função da reorganização logística dos correios ocorrida em 2017 (pg.148), pode estar superdimensionando o cálculo.</t>
  </si>
  <si>
    <t>Análise comparativa da abrangência das referências e dados utilizados para a formulação análise. Ausência de metodologias internacionais de referência.</t>
  </si>
  <si>
    <t>Análise comparativa da profundade do conteúdo e simplificação de conclusões. Ausência de metodologias internacionais de referência.</t>
  </si>
  <si>
    <t>Análise comparativa da profundidade e abrangência da avaliação.</t>
  </si>
  <si>
    <t>Análise comparativa da profundidade e abrangência. Não identificadas análises e referêcias internacionais de operação em bloco. Discrepância nas análises dos modelos de negócio para doméstico e internacional. Ausência de identificação de pontos fortes e fracos, oportunidade e ameças.</t>
  </si>
  <si>
    <t>Análise comparativa da profundidade e abrangência. Limitação excessiva no estudo de modelo de negócios.</t>
  </si>
  <si>
    <t>Análise comparativa da profundidade e abrangência. Simplificação de certas premissas. Clareza na apresentação e níveis de agregação dos resultados.</t>
  </si>
  <si>
    <t>Análise comparativa da profundidade e abrangência. Simplificação de certas premissas.</t>
  </si>
  <si>
    <t>Análise comparativa da profundidade e abrangência. Escolha de benchmarks (nem sempre comparáveis). Agregação excessiva de dados para comparação. Ausência de benckmarks de operação conjunta. Ausência de requisitos do item, como pacacidade e necessidade de investimentos.</t>
  </si>
  <si>
    <t>Análise comparativa da profundidade e abrangência. Uso de premissas, sem apresentar grande fundamentação, de manutenção de tendências de taxas e médias recentes.</t>
  </si>
  <si>
    <t>Análise comparativa da profundidade e abrangência. Não identificado benchmarking para variações sazonais e períodos de pico para diferentes tipos de tráfego.</t>
  </si>
  <si>
    <t>Análise comparativa da profundidade e abrangência. Não apresentaram benchmarking para variações sazonais e períodos de pico para diferentes tipos de tráfego.</t>
  </si>
  <si>
    <t>Análise comparativa da profundidade e abrangência. Escolha de benchmarks (nem sempre comparáveis). Agregação excessiva de dados para comparação. Ausência de benckmarks de operação conjunta.</t>
  </si>
  <si>
    <t>Análise comparativa da profundidade e abrangência. Escolha de benchmarks (nem sempre comparáveis). Agregação excessiva de dados para comparação. Ausência de benckmarks de operação conjunta. Ausência de requisitos do item, como capacicidade e necessidade de investimentos.</t>
  </si>
  <si>
    <t>Análise comparativa da profundidade e abrangência.  Simplificação de certas premissas. Clareza na apresentação e níveis de agregação dos resultados.</t>
  </si>
  <si>
    <t>Análise comparativa da profundidade e abrangência.  Não identificadas análises e referêcias internacionais de operação em bloco. Discrepância nas análises dos modelos de negócio para doméstico e internacional. Ausência de identificação de pontos fortes e fracos, oportunidade e ameças.</t>
  </si>
  <si>
    <t>Análise comparativa da profundidade e abrangência.  Limitação excessiva no estudo de modelo de negócios.</t>
  </si>
  <si>
    <t xml:space="preserve">Análise comparativa da profundidade e abrangência. </t>
  </si>
  <si>
    <t>Análise comparativa da profundidade e abrangência.  Simplificação de certas premissas.</t>
  </si>
  <si>
    <t>Erros em gráficos</t>
  </si>
  <si>
    <t>Abrangência comparativa da análise e dificuldade na identificação de referências para os dados utilizados nos cálculos.</t>
  </si>
  <si>
    <t>Análise comparativa da profundidade e abrangência.  Simplificação de certas premissas. Clareza na apresentação e níveis de agregação dos resultados. Ausência de Receitas pelo uso de auxílios rádio e telecomunicações aeronáuticas (a operação da EPTA é de respondabilidade do operador, conforme Edital)</t>
  </si>
  <si>
    <t>Análise comparativa da profundidade e abrangência.  Dificuldade na identificação de referências para os dados utilizados nos cálculos.</t>
  </si>
  <si>
    <t>Análise comparativa da profundidade e abrangência. Dificuldade na identificação de referências para os dados utilizados nos cálculos.</t>
  </si>
  <si>
    <t>Análise comparativa da profundidade e abrangência.  Simplificação de certas premissas. Falta de clareza na apresentação e níveis de agregação dos resultados.</t>
  </si>
  <si>
    <t>Análise comparativa da profundidade e abrangência.  Não identificadas análises e referêcias internacionais de operação em bloco. Discrepância nas análises dos modelos de negócio para doméstico e internacional. Ausência de identificação de pontos fortes e fracos, oportunidade e ameças. Inconsistências nos dados seção 9.1.1.</t>
  </si>
  <si>
    <t>Análise comparativa da profundidade e abrangência. Dados utilizados para a formulação análise. Ausência de metodologias internacionais de referência.</t>
  </si>
  <si>
    <t>Análise comparativa da profundidade e abrangência. Simplificação de conclusões. Ausência de metodologias internacionais de referência.</t>
  </si>
  <si>
    <t>Análise comparativa da profundidade e abrangência. Simplificação de certas premissas. Falta de clareza na apresentação e níveis de agregação dos resultados.</t>
  </si>
  <si>
    <t>Análise comparativa da profundidade da explanação sobre o modelo e validade estatística, bem como da inviabilidade de variáveis testadas. Extrapolação excessiva de premissas e tendências. Pouco uso de referências internacionais.</t>
  </si>
  <si>
    <t>Análise comparativa da profundidade da apresentação de resultados comparáveis das variáveis testadas. Simplificação na projeção de algumas variáveis independentes sem grandes justificativas. Uso moderado de premissas.</t>
  </si>
  <si>
    <t>Análise comparativa da profundidade na apresentação de resultados das regressões. Falta de clareza na assunção de algumas premissas (uso moderado) com fixação de valores até o fim da concessão.</t>
  </si>
  <si>
    <t>Análise comparativa da profundidade na apresentação de resultados comparáveis das variáveis testadas. Simplificação na projeção de algumas variáveis independentes sem grandes justificativas. Uso moderado de premissas.</t>
  </si>
  <si>
    <t>Análise comparativa da profundidade na apresentação de resultados das regressões. Falta de clareza na assunção de algumas premissas (uso moderado) com fixação de valores até o fim da concessão. Não se verificou demonstração das etapas de cálculo da distribuição da demanda da RI de GO. Ausência de clareza e detalhamento na projeção do crescimento orgânico com base no aeroporto polarizador.</t>
  </si>
  <si>
    <t>Análise comparativa da profundidade na apresentação de resultados das regressões. Falta de clareza na assunção de algumas premissas (uso moderado) com fixação de valores até o fim da concessão. Forte assunção de premissa de que o aeroporto não operará aviação regular durante todo o período de concessão, sem grande embasamento teórico, uma vez que o aeroporto deixou de operar por restrições técnicas de infraestrutura aeroportuária (lado ar).</t>
  </si>
  <si>
    <t>Análise comparativa da profundidade na apresentação de resultados das regressões. Falta de clareza na assunção de algumas premissas (uso moderado) com fixação de valores até o fim da concessão. Ausência de clareza e detalhamento na projeção do crescimento orgânico com base no aeroporto polarizador. Modelagem assume existência de torre de controle no aeroporto de Alta Floresta, quando a estrutura existente é uma EPTA Categoria A.</t>
  </si>
  <si>
    <t>Análise comparativa da profundidade na apresentação de resultados das regressões. Falta de clareza na assunção de algumas premissas (uso moderado) com fixação de valores até o fim da concessão. Ausência de clareza e detalhamento na projeção do crescimento orgânico com base no aeroporto polarizador.</t>
  </si>
  <si>
    <t>Análise comparativa da profundidade na apresentação de dados utilizados para caracterização qualitativa da movimentação de passageiros. Caracterização da evolução em séries temporais curtas. Profundidade da análise.</t>
  </si>
  <si>
    <t>Análise comparativa da profundidade na apresentação de dados utilizados para caracterização qualitativa da movimentação de passageiros. Profundidade da análise.</t>
  </si>
  <si>
    <t>Análise comparativa da profundidade na apresentação de dados utilizados para caracterização da demanda. Deficiência na análise da infraestrutura e malhas rodoviárias, e inserção do aeroporto na malha urbana.</t>
  </si>
  <si>
    <t>Análise comparativa da profundidade na apresentação de dados utilizados para a formulação da Região de Influência. Gráfico dos principais aeroportos brasileiros é referente ao bloco nordeste.</t>
  </si>
  <si>
    <t>Análise comparativa da profundidade na apresentação de dados utilizados para caracterização socioeconômica e demográfica da demanda.</t>
  </si>
  <si>
    <t>Análise comparativa da abrangência das referências de dados utilizados para a formulação da Região de Influência. Foca a análise da Região de Influência nos voos domésticos, ficando deficiente  a análise no caso de voos internacionais.</t>
  </si>
  <si>
    <t xml:space="preserve">Análise comparativa da abrangência das referências de dados utilizados para a formulação da Região de Influência. Foca a análise da Região de Influência nos voos domésticos, ficando deficiente  a análise no caso de voos internacionais. Região de Influência não foi diretamente considerada nas projeções devido à modelagem escolhida. </t>
  </si>
  <si>
    <t>Análise comparativa da abrangência das referências de dados utilizados para a formulação da Região de Influência.</t>
  </si>
  <si>
    <t>Análise comparativa da abrangência das referências de dados utilizados para a formulação da Região de Influência. Região de Influência não foi diretamente considerada nas projeções devido à modelagem escolhida.</t>
  </si>
  <si>
    <t>Análise comparativa da abrangência das referências de dados utilizados para a formulação da Região de Influência. Foca a análise da Região de Influência nos voos domésticos, ficando deficiente  a análise no caso de voos internacionais. Região de Influência não foi diretamente considerada nas projeções devido à modelagem escolhida.</t>
  </si>
  <si>
    <t>Análise comparativa da profundidade na apresentação de d dados utilizados para caracterização qualitativa da movimentação de passageiros. Profundidade da análise.</t>
  </si>
  <si>
    <t xml:space="preserve">Análise comparativa da abrangência das referências de dados utilizados para a formulação da Região de Influência. </t>
  </si>
  <si>
    <t>Análise comparativa da abrangência das referências de dados utilizados para caracterização da demanda. Deficiência na análise da infraestrutura e malhas rodoviárias, e inserção do aeroporto na malha urbana.</t>
  </si>
  <si>
    <t>Análise comparativa da abrangência das referências de dados utilizados para caracterização socioeconômica e demográfica da demanda.</t>
  </si>
  <si>
    <t>Análise comparativa da abrangência das referências de dados utilizados para a formulação da Região de Influência. Foca a análise da Região de Influência nos voos domésticos, ficando deficiente  a análise no caso de voos internacionais. Relatório não citou que o aeroporto de Paulo Afonso  também está no PDAR original.</t>
  </si>
  <si>
    <t>Abrangência das referências de dados utilizados para caracterização qualitativa da movimentação de passageiros. Caracterização da evolução em séries temporais curtas. Profundidade da análise.</t>
  </si>
  <si>
    <t>Abrangência das referências de dados utilizados para caracterização qualitativa da movimentação de passageiros. Profundidade da análise.</t>
  </si>
  <si>
    <t>Análise comparativa da abrangência das referências de dados utilizados para caracterização qualitativa da movimentação de passageiros. Profundidade da análise.</t>
  </si>
  <si>
    <t>Análise comparativa da abrangência das referências de dados utilizados para caracterização qualitativa da movimentação de passageiros. Caracterização da evolução em séries temporais curtas. Profundidade da análise.</t>
  </si>
  <si>
    <t>Análise comparativa da profundidade e abrangência.  Simplificação de certas premissas. Clareza na apresentação e níveis de agregação dos resultados. Erro na série histórica da navegação em 2049. Simplificação na estimativa de receitas de navegação aérea.</t>
  </si>
  <si>
    <t>Análise comparativa da profundidade e abrangência.  Simplificação de certas premissas. Clareza na apresentação e níveis de agregação dos resultados. Simplificação na estimativa de receitas de navegação aérea.</t>
  </si>
  <si>
    <t>Análise comparativa da profundidade na apresentação de dados utilizados para caracterização qualitativa da movimentação de passageiros. Caracterização da evolução em séries temporais curtas. Profundidade da análise. Citação à Infraero como fonte de dados no gráfico de histórico de carga aérea e receitas (tariárias e não tarifárias)</t>
  </si>
  <si>
    <t>Análise comparativa da profundidade na apresentação de dados utilizados para caracterização qualitativa da movimentação de passageiros. Caracterização da evolução em séries temporais curtas. Profundidade da análise. Citação à Infraero como fonte de dados no gráfico de histórico de carga aérea e receitas (tariárias e não tarifárias).</t>
  </si>
  <si>
    <t>Análise comparativa da profundidade na apresentação de dados utilizados para caracterização qualitativa da movimentação de passageiros. Profundidade da análise. Citação à Infraero como fonte de dados no corpo do texto e em gráficos.</t>
  </si>
  <si>
    <t>Análise comparativa da profundidade na apresentação de dados utilizados para caracterização qualitativa da movimentação de passageiros. Caracterização da evolução em séries temporais curtas. Profundidade da análise. Citação à Infraero como fonte de dados no gráfico de histórico de carga aérea.</t>
  </si>
  <si>
    <t>AAnálise comparativa da profundidade na apresentação de dados utilizados para caracterização qualitativa da movimentação de passageiros. Profundidade da análise. Citação à Infraero como fonte de dados no corpo do texto e em gráficos.</t>
  </si>
  <si>
    <t>Análise comparativa da profundidade na apresentação de dados utilizados para caracterização qualitativa da movimentação de passageiros. Profundidade da análise. Citação à Infraero como fonte de dados no corpo do texto.</t>
  </si>
  <si>
    <t>Fluxo de caixa descontado da firma e do acionista apresentados. Não se apresenta com clareza, no relatório, qual o VPL do projeto antes de se definir a outorga fixa (que, por construção, irá tornar o VPL=0)
Apresenta os resultados no modelo, mas não discorre sobre a atratividade do projeto para o setor privado, focando na possibilidade de sua autossustentabilidade.</t>
  </si>
  <si>
    <t>Fluxo de caixa descontado da firma e do acionista apresentados e fundamentados.
Detalha  os resultados para discorrer sobre a atratividade do projeto para o setor privado.</t>
  </si>
  <si>
    <t>Relatório consolida informações dos demais estudos e realiza análise fundamentada na maioria dos casos.
Não fica clara no relatório ou na planilha a fundamentação das premissas de prazos de recebimentos e gastos que afetam o capital de giro.
Premissa relativamente simplista de obtenção de créditos de PIS/COFINS em função de custos operacionais incoridos.
Adota método linear de amortização do ativo intangível, o qual, conforme o CPC, só deve ser utilizado se não for possível utilizar método que reflita o padrão de consumo do benefício do ativo. Diversas projeções poderiam ser usadas para refletir esse padrão.</t>
  </si>
  <si>
    <t xml:space="preserve">(i) O valor de ressarcimento pela execução dos estudos de viabilidade na modelagem financeira da concessão não foram considerados nas planilhas, apenas colocado como uma possibilidade de sensibilidade em um dos parágrafos do relatório. (ii) Quanto aos benefícios tributários (REIDI e Benefício SUDENE), os instrumentos são citados, mas não utilizados em decorrência de diretriz emanada pelo poder público. Cumpre, notar, porém, que a afirmação de que "no caso específico do benefício da SUDENE, o feito sobre a avaliação financeira deveria ser nulo, uma vez que um benefício incidente sobre a alíquota de IRPJ deveria ser acompanhado de ajuste a maior no custo de capital do projeto, uma vez que a alíquota efetiva de imposto seria reduzida e, consequentemente, também o valor do benefício da dívida" não é plenamente correta, pois a estrutura de capital projetada pelo consórcio e aquela subjacente ao cálculo do WACC não é exatamente a mesma, especialmente considerando os diferentes estágios do projeto ao longo do tempo.
Premissa de obtenção de créditos de PIS/COFINS em função de custos operacionais incorridos detalhada com base em dados.
Adota método de amortização do ativo intangível baseado na evolução do WLU, de forma a refletir o padrão de consumo do benefício do ativo, conforme CPC.
Apresenta fundamentação para premissas de prazos de recebimentos e gastos que afetam o capital de giro.
</t>
  </si>
  <si>
    <t>(i) O estudo afirma que "Foi utilizada a alíquota de 4,00% sobre a totalidade da Receita Tarifária, referente ao Imposto Sobre Serviços de Qualquer Natureza (ISSQN) devido ao município do Recife." Todavia, o artigo 116 do Código Tributário Municipal de Recife, Lei nº 15.563/91, estabelece a alíquota de 5%. (ii) O estudo afirma que não foi possível calcular o payback descontado. (iii) Estudo é confuso ao afirmar que o ICSD é feito "a partir da divisão entre a geração de caixa do projeto sem considerar a Outorga Fixa e descontado do IR/CSLL, em um período pelo serviço da dívida (amortização e juros) acrescido da outorga fixa"
Premissa de financiamento com capital de terceiros considera política operacional vigente do BNDES, incluindo a TLP .
Não atualizou o spread das debêntures em relação às captações das primeiras concessionárias, deixando de refletir a mudança na percepção de risco em um período com redução significativa da taxa de juros .</t>
  </si>
  <si>
    <t>Relatório traz os parâmetros tradicionais de viabilidade de projetos  (TIR, TIRM, VPL, payback, payback descontado, taxa de retorno do acionaista) e as premissas de econômico-financeira-tributárias pertinentes.
Premissa de financiamento com capital de terceiros considera condições anunciadas pelo BNDES para o financiamento da última rodada de concessões de aeroportos ao invés de política operacional vigente do banco - faz atualização do spread, mas mantem  TJLP .
Atualizou o spread das debêntures em relação às captações das primeiras concessionárias anteriores para refletir a mudança na percepção de risco em um período com redução significativa da taxa de juros.</t>
  </si>
  <si>
    <t>Prevê assunção definitiva do aeroporto em novembro de 2019, ao fim da fase I-A. A assunção definitiva ocorre na verdade ao fim do estágio 2 da fase I-A. Porém, a data de novembro de 2019 é compatível com este marco.</t>
  </si>
  <si>
    <t>Estudo de viabilidade feito para 30 anos.</t>
  </si>
  <si>
    <t>Não há menção específica a possíveis ganhos de escala pela operação conjunta em relação à viabilidade deste aeroporto. Ganhos gerais pela concessão em bloco são apresentados no Relatório Econômico-Financeiro conjunto.
No relatório do bloco são destacadas as sinergias relacionadas a custos e financiamento, mas não as relacionadas ao aproveitamento de créditos tributários e redução de base de cálculo de impostos.</t>
  </si>
  <si>
    <t>O relatório afima que "As projeções incorporam ganhos de escala com o aumento esperado de volumes e ganhos de eficiência com a transferência da operação para a iniciativa privada, ambos baseados em análises de benchmark. Os resultados da projeção são apresentados na Tabela 7-1.".  Porém, não há menção específica a possíveis ganhos de escala pela operação conjunta em relação à viabilidade deste aeroporto. Ganhos gerais pela concessão em bloco são apresentados no Relatório Econômico-Financeiro conjunto.</t>
  </si>
  <si>
    <t>(i) O estudo afirma que não foi possível calcular o payback descontado. (ii) Estudo é confuso ao afirmar que o ICSD é feito "a partir da divisão entre a geração de caixa do projeto sem considerar a Outorga Fixa e descontado do IR/CSLL, em um período pelo serviço da dívida (amortização e juros) acrescido da outorga fixa"
Premissa de financiamento com capital de terceiros considera política operacional vigente do BNDES, incluindo a TLP .
Não atualizou o spread das debêntures em relação às captações das primeiras concessionárias, deixando de refletir a mudança na percepção de risco em um período com redução significativa da taxa de juros.</t>
  </si>
  <si>
    <t>Relatório traz os parâmetros tradicionais de viabilidade de projetos  (TIR, TIRM, VPL, payback, payback descontado, taxa de retorno do acionaista) e as premissas de econômico-financeira-tributárias pertinentes.
Premissa de financiamento com capital de terceiros considera condições anunciadas pelo BNDES para o financiamento da última rodada de concessões de aeroportos ao invés de política operacional vigente do banco - faz atualização do spread, mas mantem  TJLP.
Atualizou o spread das debêntures em relação às captações das primeiras concessionárias anteriores para refletir a mudança na percepção de risco em um período com redução significativa da taxa de juros.</t>
  </si>
  <si>
    <t>Relatório traz os parâmetros tradicionais de viabilidade de projetos  (TIR, TIRM, VPL, payback, payback descontado, taxa de retorno do acionaista) e as premissas de econômico-financeira-tributárias pertinentes.
Premissa de financiamento com capital de terceiros considera condições anunciadas pelo BNDES para o financiamento da última rodada de concessões de aeroportos ao invés de política operacional vigente do banco - faz atualização do spread, mas mantem  TJLP.
Atualizou o spread das debêntures em relação às captações das primeiras concessionárias anteriores para refletir a mudança na percepção de risco em um período com redução significativa da taxa de juros.</t>
  </si>
  <si>
    <t>(i) O estudo afirma que não foi possível calcular o payback descontado. (ii) Estudo é confuso ao afirmar que o ICSD é feito "a partir da divisão entre a geração de caixa do projeto sem considerar a Outorga Fixa e descontado do IR/CSLL, em um período pelo serviço da dívida (amortização e juros) acrescido da outorga fixa"
Premissa de financiamento com capital de terceiros considera política operacional vigente do BNDES, incluindo a TLP .
Não atualizou o spread das debêntures em relação às captações das primeiras concessionárias, deixando de refletir a mudança na percepção de risco em um período com redução significativa da taxa de juros.
Premissas de financiamento não consideram dificuldade de acesso ao crédito de aeroportos de pequeno porte.</t>
  </si>
  <si>
    <t>Relatório traz os parâmetros tradicionais de viabilidade de projetos  (TIR, TIRM, VPL, payback, payback descontado, taxa de retorno do acionaista) e as premissas de econômico-financeira-tributárias pertinentes.
Premissa de financiamento com capital de terceiros considera condições anunciadas pelo BNDES para o financiamento da última rodada de concessões de aeroportos ao invés de política operacional vigente do banco - faz atualização do spread, mas mantem  TJLP.
Atualizou o spread das debêntures em relação às captações das primeiras concessionárias anteriores para refletir a mudança na percepção de risco em um período com redução significativa da taxa de juros.
Premissas de financiamento não consideram dificuldade de acesso ao crédito de aeroportos de pequeno porte.</t>
  </si>
  <si>
    <t>(i) Estudo não traz balanço patrimonial projetado da concessão. (ii) No relatório consolidado do bloco, afirma-se que, após a sensibilização da outorga variável, "Como podemos observar, a minoração da contribuição variável possibilitou o atingimento de um cenário próximo à TIR meta", mas tal número não é exposto no relatório. (iii) O relatório afirma que  "O objetivo da avaliação econômico-financeira do aeroporto SBCY é, a partir dos projetos de engenharia, modelagem jurídica e estudos de mercado realizados, determinar o valor mínimo de contribuição a ser proposto pela concessionária para que a concessão possa atingir equilíbrio econômico-financeiro e traga benefícios tanto à concessionária, na forma de retorno financeiro superior a outras opções do mercado tendo em vista seu nível de risco, bem como ao poder público, na forma de benefícios sociais a curto, médio e longo prazos e de aceleração do desenvolvimento e expansão da infraestrutura de transportes nacional." Porém, ressalta-se que (a) o " o valor mínimo de contribuição" não será proposto pela concessionária, (b) o valor da outorga é aquele necessário para zerar o VPL do projeto e,  portanto, (c) gerará retorno financeiro equivalente a projetos de risco similar.
Discorre sobre a atratividade do projeto.</t>
  </si>
  <si>
    <t>(i) O valor de ressarcimento pela execução dos estudos de viabilidade na modelagem financeira da concessão não foi considerado nas planilhas, apenas colocado como uma possibilidade de sensibilidade em um dos parágrafos do relatório. (ii) Quanto aos benefícios tributários (REIDI e Benefício SUDECO), os instrumentos são citados, mas não utilizados em decorrência de diretriz emanada pelo poder público.
Premissa de obtenção de créditos de PIS/COFINS em função de custos operacionais incorridos detalhada com base em dados.
Adota método de amortização do ativo intangível baseado na evolução do WLU, de forma a refletir o padrão de consumo do benefício do ativo, conforme CPC.
Apresenta fundamentação para premissas de prazos de recebimentos e gastos que afetam o capital de giro.</t>
  </si>
  <si>
    <t>(i) Relatório não faz menção às receitas e custos de construção aplicáveis às concessões. (ii)  Há menção ao benefício da SUDENE em vez da SUDECO. No capítulo 8, p. 22, afirma-se que "Para o caso específico do aeroporto SBCY, estudamos a viabilidade econômica da concessão e do Capex segundo dois cenários distintos. No primeiro deles, a construção da pista adicional do aeroporto SBCY teve seu início alocado no ano 5, com a realização de obras de adequação de resas no ano 2. Por sua vez, o cenário 2 caracteriza-se pela construção da pista no ano 1 e pela ausência de execuções de obras de adequação de resas. Nos gráficos abaixo, comparou-se os dois cenários, acumulando os valores de CAPEX descontados à taxa de desconto de 8,5%. O primeiro gráfico evidencia os valores do CAPEX para o aeroporto de Cuiabá e o segundo, para o Lote Centro-oeste.". Todavia, só é apresentado um gráfico (Figura 8.1: Projeção de investimento) na sequência, sem outros esclarecimentos.  
Não fica clara no relatório ou na planilha a fundamentação das premissas de prazos de recebimentos e gastos que afetam o capital de giro.
Não apresenta premissa de obtenção de créditos de PIS/COFINS em função de custos operacionais incorridos.
Não aborda amortização do ativo intangível.</t>
  </si>
  <si>
    <t>Estudo apresenta definições equivocadas (embora Planilha Modelo de Viabilidade Financeira apresente fórmulas sem esses erros): (i) Afirma que as alíquotas de PIS/PASEP e COFINS incidem sobre 80% do OPEX não associado às rubricas de folha de pagamento com pessoal – que por sua vez representa 80% do OPEX. Porém, a base de cálculo do PIS e da COFINS é a receita bruta da pessoa jurídica;  (ii) Diferencia payback de payback descontado a partir da utilização de valores nominais ou reais no fluxo de caixa. Porém, a diferença entre um e outro não é o fato dos valores serem nominais ou reais, mas se se utiliza uma taxa de desconto antes de se proceder à soma dos fluxos de caixa; (iii) Afirma que o ICSD é o resultado da divisão entre EBITDA e Juros. Porém, conforme disposto no site do BNDES, o ICSD é a divisão da Geração de Caixa (EBITDA - Imposto de Renda - Contribuição Social - Outras receitas e despesas operacionais) e o Serviço da Dívida. 
No cálculo da TIR-M foi utilizada, sem apresentação de justificativa, uma taxa de reinvestimento de 8,5%
Premissa de que capital de terceiros ficará limitado aos 60% BNDES não foi suficientemente fundamentada.</t>
  </si>
  <si>
    <t xml:space="preserve">(i) Falta de clareza e referências na planilha econômico-financeira. </t>
  </si>
  <si>
    <t>Análise superficial e sem ganhos específicos do aeroporto em análise. Ganhos gerais pela concessão em bloco são apresentados no Relatório Econômico-Financeiro conjunto.
No relatório do bloco são destacadas as sinergias relacionadas a custos, mas não as relacionadas a financiamentos e ao aproveitamento de créditos tributários e redução de base de cálculo de impostos.</t>
  </si>
  <si>
    <t>(i) Relatório não faz menção às receitas e custos de construção aplicáveis às concessões. (ii) Há menção ao benefício da SUDENE em vez da SUDECO. No capítulo 8, p. 20, afirma-se que "Para o caso específico do aeroporto SWSI, estudamos a viabilidade econômica da concessão e do Capex segundo dois cenários distintos. No primeiro deles, a construção da pista adicional do aeroporto SBCY teve seu início alocado no ano 5, com a realização de obras de adequação de resas no ano 2. Por sua vez, o cenário 2 caracteriza-se pela construção da pista no ano 1 e pela ausência de execuções de obras de adequação de resas. Nos gráficos abaixo, comparou-se os dois cenários, acumulando os valores de CAPEX descontados à taxa de desconto de 8,5%. O primeiro gráfico evidencia os valores do CAPEX para o aeroporto de Cuiabá e o segundo, para o Lote Centro-oeste.". Todavia, só é apresentado um gráfico (Figura 8.1: Projeção de investimento) na sequência, sem outros esclarecimentos.  
Não fica clara no relatório ou na planilha a fundamentação das premissas de prazos de recebimentos e gastos que afetam o capital de giro.
Não apresenta premissa de obtenção de créditos de PIS/COFINS em função de custos operacionais incorridos.
Não aborda amortização do ativo intangível.</t>
  </si>
  <si>
    <t>Estudo apresenta definições equivocadas (embora Planilha Modelo de Viabilidade Financeira apresente fórmulas sem esses erros): (i) Afirma que as alíquotas de PIS/PASEP e COFINS incidem sobre 80% do OPEX não associado às rubricas de folha de pagamento com pessoal – que por sua vez representa 80% do OPEX. Porém, a base de cálculo do PIS e da COFINS é a receita bruta da pessoa jurídica;  (ii) Diferencia payback de payback descontado a partir da utilização de valores nominais ou reais no fluxo de caixa. Porém, a diferença entre um e outro não é o fato dos valores serem nominais ou reais, mas se se utiliza uma taxa de desconto antes de se proceder à soma dos fluxos de caixa; (iii) Afirma que o ICSD é o resultado da divisão entre EBITDA e Juros. Porém, conforme disposto no site do BNDES, o ICSD é a divisão da Geração de Caixa (EBITDA - Imposto de Renda - Contribuição Social - Outras receitas e despesas operacionais) e o Serviço da Dívida. 
No cálculo da TIR-M foi utilizada, sem apresentação de justificativa, uma taxa de reinvestimento de 8,5%
Premissa de que capital de terceiros ficará limitado aos 60% BNDES não foi suficientemente fundamentada.
Premissas de financiamento não consideram dificuldade de acesso ao crédito de aeroportos de pequeno porte.</t>
  </si>
  <si>
    <r>
      <t>(i) Relatório não faz menção às receitas e custos de construção aplicáveis às concessões. (ii)</t>
    </r>
    <r>
      <rPr>
        <sz val="11"/>
        <color indexed="10"/>
        <rFont val="Times New Roman"/>
        <family val="1"/>
      </rPr>
      <t xml:space="preserve"> </t>
    </r>
    <r>
      <rPr>
        <sz val="11"/>
        <rFont val="Times New Roman"/>
        <family val="1"/>
      </rPr>
      <t xml:space="preserve"> Há menção ao benefício da SUDENE em vez da SUDECO. No capítulo 8, p. 20, afirma-se que "Para o caso específico do aeroporto SBRD, estudamos a viabilidade econômica da concessão e do Capex segundo dois cenários distintos. No primeiro deles, a construção da pista adicional do aeroporto SBCY teve seu início alocado no ano 5, com a realização de obras de adequação de resas no ano 2. Por sua vez, o cenário 2 caracteriza-se pela construção da pista no ano 1 e pela ausência de execuções de obras de adequação de resas. Nos gráficos abaixo, comparou-se os dois cenários, acumulando os valores de CAPEX descontados à taxa de desconto de 8,5%. O primeiro gráfico evidencia os valores do CAPEX para o aeroporto de Cuiabá e o segundo, para o Lote Centro-oeste". Inicialmente ressalta-se a incorreta menção ao Aeroporto de Cuibá (e respectiva segunda pista). Adicionalmente, só é apresentado um gráfico (Figura 8.1: Projeção de investimento) na sequência, sem outros esclarecimentos.  
Não fica clara no relatório ou na planilha a fundamentação das premissas de prazos de recebimentos e gastos que afetam o capital de giro.
Não apresenta premissa de obtenção de créditos de PIS/COFINS em função de custos operacionais incorridos.
Não aborda amortização do ativo intangível.</t>
    </r>
  </si>
  <si>
    <t>(i) Relatório não faz menção às receitas e custos de construção aplicáveis às concessões. (ii)  Há menção ao benefício da SUDENE em vez da SUDECO. No capítulo 8, p. 21, afirma-se que "Para o caso específico do aeroporto SBAT, estudamos a viabilidade econômica da concessão e do Capex segundo dois cenários distintos. No primeiro deles, a construção da pista adicional do aeroporto SBCY teve seu início alocado no ano 5, com a realização de obras de adequação de resas no ano 2. Por sua vez, o cenário 2 caracteriza-se pela construção da pista no ano 1 e pela ausência de execuções de obras de adequação de resas. Nos gráficos abaixo, comparou-se os dois cenários, acumulando os valores de CAPEX descontados à taxa de desconto de 8,5%. O primeiro gráfico evidencia os valores do CAPEX para o aeroporto de Cuiabá e o segundo, para o Lote Centro-oeste..".  Inicialmente ressalta-se a incorreta menção ao Aeroporto de Cuibá (e respectiva segunda pista). Adicionalmente, só é apresentado um gráfico (Figura 8.1: Projeção de investimento) na sequência, sem outros esclarecimentos.  
Não fica clara no relatório ou na planilha a fundamentação das premissas de prazos de recebimentos e gastos que afetam o capital de giro.
Não apresenta premissa de obtenção de créditos de PIS/COFINS em função de custos operacionais incorridos.
Não aborda amortização do ativo intangível.</t>
  </si>
  <si>
    <t>(i) Relatório não faz menção às receitas e custos de construção aplicáveis às concessões. (ii) Há menção ao benefício da SUDENE em vez da SUDECO. No capítulo 8 afirma-se que "Para o caso específico do aeroporto SBBW, estudamos a viabilidade econômica da concessão e do Capex segundo dois cenários distintos. No primeiro deles, a construção da pista adicional do aeroporto SBCY teve seu início alocado no ano 5, com a realização de obras de adequação de resas no ano 2. Por sua vez, o cenário 2 caracteriza-se pela construção da pista no ano 1 e pela ausência de execuções de obras de adequação de resas. Nos gráficos abaixo, comparou-se os dois cenários, acumulando os valores de CAPEX descontados à taxa de desconto de 8,5%. O primeiro gráfico evidencia os valores do CAPEX para o aeroporto de Cuiabá e o segundo, para o Lote Centro-oeste".  Inicialmente ressalta-se a incorreta menção ao Aeroporto de Cuibá (e respectiva segunda pista). Adicionalmente, só é apresentado um gráfico (Figura 8.1: Projeção de investimento) na sequência, sem outros esclarecimentos.  
Não fica clara no relatório ou na planilha a fundamentação das premissas de prazos de recebimentos e gastos que afetam o capital de giro.
Não apresenta premissa de obtenção de créditos de PIS/COFINS em função de custos operacionais incorridos.
Não aborda amortização do ativo intangível.</t>
  </si>
  <si>
    <t>Estudo não traz balanço patrimonial projetado da concessão. O relatório afirma que "O objetivo da avaliação econômico-financeira do SBVT é, a partir dos projetos de engenharia, modelagem jurídica e estudos de mercado realizados, determinar o valor mínimo de contribuição a ser proposto pela concessionária para que a concessão possa atingir equilíbrio econômico-financeiro e traga benefícios tanto à concessionária, na forma de retorno financeiro superior a outras opções do mercado tendo em vista seu nível de risco, bem como ao poder público, na forma de benefícios sociais a curto, médio e longo prazos e de aceleração do desenvolvimento e expansão da infraestrutura de transportes nacional." não será proposto pela concessionária, (ii) o valor da outorga é aquele necessário para zerar o VPL do projeto e,  portanto, (iii) gerará retorno financeiro equivalente a projetos de risco similar.
Discorre sobre a atratividade do projeto (p. 34)</t>
  </si>
  <si>
    <t>Relatório consolida informações dos demais estudos e realiza análise fundamentada na maioria dos casos.
Não fica clara no relatório ou na planilha a fundamentação das premissas de prazos de recebimentos e gastos que afetam o capital de giro.
Premissa relativamente simplista de obtenção de créditos de PIS/COFINS em função de custos operacionais incoridos.
Adota método linear de amortização do ativo intangível , o qual, conforme o CPC, só deve ser utilizado se não for possível utilizar método que reflita o padrão de consumo do benefício do ativo. Diversas projeções poderiam ser usadas para refletir esse padrão.</t>
  </si>
  <si>
    <t>(i) O valor de ressarcimento pela execução dos estudos de viabilidade na modelagem financeira da concessão não foi considerado nas planilhas, apenas colocado como uma possibilidade de sensibilidade em um dos parágrafos do relatório. (ii) Quanto ao benefício tributário do REIDI, o instrumento é citado, mas não utilizado em decorrência de diretriz emanada pelo poder público.
Premissa de obtenção de créditos de PIS/COFINS em função de custos operacionais incorridos detalhada com base em dados.
Adota método de amortização do ativo intangível baseado na evolução do WLU, de forma a refletir o padrão de consumo do benefício do ativo, conforme CPC.
Apresenta fundamentação para premissas de prazos de recebimentos e gastos que afetam o capital de giro.</t>
  </si>
  <si>
    <t>Relatório não faz menção às receitas e custos de construção aplicáveis às concessões.
Relatório não apresenta os resultados de capex.
Não fica clara no relatório ou na planilha a fundamentação das premissas de prazos de recebimentos e gastos que afetam o capital de giro.
Não apresenta premissa de obtenção de créditos de PIS/COFINS em função de custos operacionais incorridos.
Não aborda amortização do ativo intangível.</t>
  </si>
  <si>
    <t>(i) O estudo afirma que não foi possível calcular o payback descontado. (ii) Estudo é confuso ao afirmar que o ICSD é feito "a partir da divisão entre a geração de caixa do projeto sem considerar a Outorga Fixa e descontado do IR/CSLL, em um período pelo serviço da dívida (amortização e juros) acrescido da outorga fixa"
Premissa de financiamento com capital de terceiros considera política operacional vigente do BNDES, incluindo a TLP (p. 42)
Não atualizou o spread das debêntures em relação às captações das primeiras concessionárias, deixando de refletir a mudança na percepção de risco em um período com redução significativa da taxa de juros (p. 48)</t>
  </si>
  <si>
    <t>Estudo não traz balanço patrimonial projetado da concessão. O relatório afirma que "O objetivo da avaliação econômico-financeira do SBME é, a partir dos projetos de engenharia, modelagem jurídica e estudos de mercado realizados, determinar o valor mínimo de contribuição a ser proposto pela concessionária para que a concessão possa atingir equilíbrio econômico-financeiro e traga benefícios tanto à concessionária, na forma de retorno financeiro superior a outras opções do mercado tendo em vista seu nível de risco, bem como ao poder público, na forma de benefícios sociais a curto, médio e longo prazos e de aceleração do desenvolvimento e expansão da infraestrutura de transportes nacional." não será proposto pela concessionária, (ii) o valor da outorga é aquele necessário para zerar o VPL do projeto e,  portanto, (iii) gerará retorno financeiro equivalente a projetos de risco similar.
Discorre sobre a atratividade do projeto.</t>
  </si>
  <si>
    <t>(i) O estudo afirma que não foi possível calcular o payback descontado. (ii) Estudo é confuso ao afirmar que o ICSD é feito "a partir da divisão entre a geração de caixa do projeto sem considerar a Outorga Fixa e descontado do IR/CSLL, em um período pelo serviço da dívida (amortização e juros) acrescido da outorga fixa"
Premissa de financiamento com capital de terceiros considera política operacional vigente do BNDES, incluindo a TLP .
Não atualizou o spread das debêntures em relação às captações das primeiras concessionárias, deixando de refletir a mudança na percepção de risco em um período com redução significativa da taxa de juros.
Premissas de financiamento não consideram dificuldade de acesso ao crédito de aeroportos de pequeno porte.</t>
  </si>
  <si>
    <t>Estudos Ambientais</t>
  </si>
  <si>
    <t>Relatório de estudos ambientais</t>
  </si>
  <si>
    <t>Os estudos ambientais consideram resultados de estudos de engenharia que contemple eventuais análises já procedidas por órgão ambiental competente.</t>
  </si>
  <si>
    <t>Item 4.2.2. 1) O relatório apresenta de forma equivocada o número da Licença de Operação do Aeroporto vigente, informa que é a LO 376/2013 quando o correto seria a LO 376/2016, tendo em vista que a sua emissão se deu em 29/06/2016, como bem informado pelo próprio relatório. 2) Apesar de apresentar as 26 condicionantes referentes a LO vigente, o relatório não analisa de forma individualizada o cumprimento ou não de cada uma das condicionantes 3) O relatório não apresenta histórico das Licenças/Autorizações Ambientais já expedidas para o Aeroporto.4) O estudo não informa as licenças emitidas às empresas concessionárias existentes no sítio aeroportuário; 5) O relatório não apresenta informações quanto à necessidade da futura concessionária ter registro no Cadastro Técnico Federal, emitido pelo Instituto Brasileiro do Meio Ambiente e Recursos Naturais Renováveis (IBAMA), bem como estar obrigada a pagar a Taxa de Controle de Fiscalização Ambiental (TCFA) e  a Taxa de Controle e Fiscalização Ambiental do Estado de Pernambuco (TFAPE), o que deve ser refletido no Custo Socioambiental. 6) O relatório deixou de analisar eventuais notificações e processos de não conformidade instaurados pelos órgãos competentes e que devem ser acompanhados pela futura concessionária. 7) O estudo não analisa a conformidade do aeroporto com as normas do Sistema Nacional de Vigilância Sanitária (ANVISA) e da Agência Nacional de Aviação Civil. 8) O estudo nao evidencia a existência ou não de Termo de outorga e Licenças para uso de Recursos Hídricos</t>
  </si>
  <si>
    <t>Capítulo 5.</t>
  </si>
  <si>
    <t>Os estudos ambientais avaliam os impactos e riscos ambientais associados ao projeto e possíveis expansões do aeroporto.</t>
  </si>
  <si>
    <r>
      <t xml:space="preserve">Capítulo 6. 1) Há no relatório a descrição das intervenções e citação dos impactos ambientais. Contudo, o relatório não traz explicações detalhadas de como se dá a associaçãos dos riscos e impactos diante das intervenções previstas no projeto.  2) Não foram apresentadas medidas metigadoras às condicionantes apresentadas nas Licencas já emitidas.
</t>
    </r>
  </si>
  <si>
    <t>Capítulo 8.</t>
  </si>
  <si>
    <t>Os estudos ambientais identificam e precificam os passivos existentes.</t>
  </si>
  <si>
    <t>Capítulo 8. 1) O estudo afirma expressamente que não foi possível verificar evidências de passivos ambientais no sítio aeroportuário e que o futuro operador deverá realizar estudos para avaliação preliminar e investigação confirmatória. Logo, a análise da existência de passivos específicos para o sítio não foi feita de forma adequada. 2) O relatório não precifica os passivos ambientais, mas, tão somente apresenta orçamento para investigação e confirmação da existência de áreas contaminadas (Capítulo 11).</t>
  </si>
  <si>
    <t xml:space="preserve">Capítulo 6. Anexo 2. Descrevem 37 passivos ambientais. Anexo 3. Capítulo 11 - precificam os custos. 1) O relatório não precifica todos os passivos identificados. 2) não foi possível evidenciar a precificação de todos os passivos identificados.
</t>
  </si>
  <si>
    <t>Os estudos ambientais avaliam a adequação dos estudos preliminares de engenharia e afins às normas e melhores práticas aplicáveis ao meio ambiente, segundo a legislação vigente, inclusive no que se refere ao zoneamento do ruído e do uso do solo.</t>
  </si>
  <si>
    <t xml:space="preserve">Capítulo 4. Capítulo 9.  1) O estudo não analisa existência do PBZPA e PZPANA do Aeroporto do Recife aprovado por meio da Portaria nº 23/ICA de 14 de julho de 2015 que abrange 10 municípios. 2) O relatório não identifica de forma precisa onde estão localizados os pontos atrativos de fauna. </t>
  </si>
  <si>
    <t xml:space="preserve">Capítulo 7. O relatório apresenta informações inconsistentes sobre a data de registro do PEZR junto a ANAC (páginas 108 e 109). </t>
  </si>
  <si>
    <t>Os estudos ambientais avaliam as medidas mitigadoras das soluções e das estratégias a serem adotadas para a viabilização do projeto do ponto de vista socioambiental, quando aplicável.</t>
  </si>
  <si>
    <t xml:space="preserve">Capítulo 6. 1) O estudo não identifica os passivos existentes e as medidas de correção ou mitigadoras; 2) O estudo apresenta a análise dos impactos da implementação do plano de desenvolvimento do sítio aeroportuário e sua operação, mas deixa de apresentar as medidas mitigadoras, apenas mencionando programas correlatos.
</t>
  </si>
  <si>
    <t>Os estudos ambientais apresentam as diretrizes e previsão de cronograma para o licenciamento ambiental do empreendimento pela futura concessionária, quando aplicável.</t>
  </si>
  <si>
    <t>Capítulo 7. 1)  O calendário não considera passos importantes de forma individual mas sim o aglomerado por etapas. 2) Não há o prazo definido para cada licença/estudo necessário.</t>
  </si>
  <si>
    <t>Capítulo 9.1) Algums etapas do cronograma são tratadas de forma conjunta e não detalhada (ex. "Análise e emissão de pareceres ou autorizações de outros órgãos". 2) O relatório apresenta informações inconsistentes quanto ao órgão emissor de autorização para Supressão de Vegetetação do aeroporto ( pag. 164/165)</t>
  </si>
  <si>
    <t>Os estudos ambientais definem custo atinente ao licenciamento ambiental, incluindo passivos existentes e implantação de medidas mitigadoras, soluções e estratégias para viabilização do projeto do ponto de vista socioambiental.</t>
  </si>
  <si>
    <t xml:space="preserve">Capítulo 11 e Anexo 3. 1) O relatório não precifica todos os passivos identificados. </t>
  </si>
  <si>
    <t>Os estudos ambientais apresentam indicadores para avaliar o desempenho da gestão ambiental dos operadores aeroportuários.</t>
  </si>
  <si>
    <t>Capítulo 10</t>
  </si>
  <si>
    <t xml:space="preserve">Item 4.2.2. 1) O relatório apresenta de forma equivocada o número da Licença de Operação do Aeroporto vigente, informa que é a LO 08/2017 quando o correto seria 080/2017, tendo em vista que a sua emissão se deu em 24/02/2017, como bem informado pelo próprio relatório. 2) O relatório não apresenta todas as condicionantes relativas a LO vigente e nem analisa de forma completa cumprimento das mesmas. 3) O relatório não apresenta histórico das Licenças/Autorizações Ambientais já expedidas para o Aeroporto. 4) O estudo não informa as licenças emitidas às empresas concessionárias existentes no sítio aeroportuário; 5) O relatório não apresenta informações quanto à necessidade da futura concessionária ter registro no Cadastro Técnico Federal, emitido pelo Instituto Brasileiro do Meio Ambiente e Recursos Naturais Renováveis (IBAMA), bem como estar obrigada a pagar a Taxa de Controle de Fiscalização Ambiental (TCFA), o que deve ser refletido no Custo Socioambiental. 6) O relatório deixou de analisar  notificações e processos de não conformidade bem como inquéritos civis instaurados pelos órgãos competentes e que devem ser acompanhados pela futura concessionária. 7) O estudo não analisa a conformidade do aeroporto com as normas do Sistema Nacional de Vigilância Sanitária (ANVISA) e da Agência Nacional de Aviação Civil. 8) O estudo não evidencia a existência ou não de Termo de outorga e Licenças para uso de Recursos Hídricos. </t>
  </si>
  <si>
    <t xml:space="preserve">Capítulo 5.
</t>
  </si>
  <si>
    <t xml:space="preserve">Capítulo 8. </t>
  </si>
  <si>
    <r>
      <t xml:space="preserve">Capítulo 6. Anexo 2. Descrevem 28 passivos ambientais. Anexo 3. Capítulo 11 - precificam os custos. 1) o relatório não evidencia todos os passivos ambientias existentes no sítio. 2) não foi possível evidenciar a precificação de todos os passivos identificados.
</t>
    </r>
  </si>
  <si>
    <t>Capítulo 4. Capítulo 9.  1) O estudo não informa sobre a necessidade de elaboração do Plano Básico de Proteção de Aeródromos – PBZPA e do Plano de Zona de Proteção de Auxílios à Navegação Aérea – PZPANA.  2) O relatório não evidencia a existência de Plano de Manejo de Fauna aprovado para o Aeroporto.</t>
  </si>
  <si>
    <t>Capítulo 7.</t>
  </si>
  <si>
    <t>Capítulo 8. 1) O relatório apresenta informações incoerentes quanto a necessidade de desapropriação de áreas ((itens 8.2.1 (item 3) - desnecessidade de desapropriação e itens 8.2.2 (quadro 8.5 e 8.7) - necessidade de desapropriação de áreas - fase 1)).</t>
  </si>
  <si>
    <t xml:space="preserve">1) Algums etapas do cronograma são tratadas de forma conjunta e não detalhada (ex. "Análise e emissão de pareceres ou autorizações de outros órgãos". </t>
  </si>
  <si>
    <t>Capítulo 11. 1) Há definição de custos atinente ao licenciamento ambiental, implantação de programas com medidas mitadoras e custos correspondentes, contudo, o estudo parte da premissa de que não há passivos ambientais no sítio aeroportuário, estabelecendo custos para realização de estudos de investigação de áreas contaminadas, bem como não apresenta de forma clara e detalhada estratégias e soluções para viabilização do projeto. 2) O relatório não precifica alguns custos relacionados ao projeto (ex. Taxa de Controle de Fiscalização Ambiental (TCFA) que deverá ser paga pelo futuro operador). 3) O estudo deixa de apresentar orçamento de custos para elaboração do Plano Básico de Proteção de Aeródromos – PBZPA e do Plano de Zona de Proteção de Auxílios à Navegação Aérea – PZPANA.</t>
  </si>
  <si>
    <t xml:space="preserve">Capítulo 11. 1) O relatório não precifica todos os passivos identificados. 2) O estudo deixa de apresentar orçamento de custos para elaboração de Planos indicados como necessários (ex. Plano Básico de Proteção de Aeródromos – PBZPA e do Plano de Zona de Proteção de Auxílios à Navegação Aérea – PZPANA). 3) O relatório não realiza a precificação das desapropriações de áreas ditas como necessárias. 
</t>
  </si>
  <si>
    <t>Capítulo 10.</t>
  </si>
  <si>
    <t>Capítulo 4. 1) O estudo não apresenta histórico das autorizações e licenças ambientais já expedidas para o aeropoto. 2) O estudo aponta 24 condicionantes presentes na LO 06/2017, entretanto são 27 as condicionantes. Ademais, o estudo não analisa o status de atendimento de todas as condicionantes. 3) O estudo não aponta histórico de tratativas para o pagamento de compensação ambiental ainda não efetuada. 4) O estudo não analisa as licenças expedidas pelos órgãos ambientais para as empresas concessionárias do aeroporto. 5) O estudo não evidencia a existência ou não de Termo de outorga e Licenças para uso de Recursos Hídricos. 6) O relatório não apresenta informações quanto à necessidade da futura concessionária ter registro no Cadastro Técnico Federal, emitido pelo Instituto Brasileiro do Meio Ambiente e Recursos Naturais Renováveis (IBAMA), bem como estar obrigada a pagar a Taxa de Controle de Fiscalização Ambiental (TCFA). 7) O relatório deixou de analisar  notificações e processos de não conformidade bem como inquéritos civis instaurados pelos órgãos competentes e que devem ser acompanhados pela futura concessionária. 8) O estudo não analisa a conformidade do aeroporto com as normas do Sistema Nacional de Vigilância Sanitária (ANVISA) e da Agência Nacional de Aviação Civil.  9) O estudo não traz informações e não analisa o EIA/RIMA: elaborado em 2011 e que subsidiou a emissão da LP e LI’s para as obras de expansão do aeroporto.</t>
  </si>
  <si>
    <t xml:space="preserve">Capítulo 8.1) O estudo afirma expressamente que não foi possível verificar evidências de passivos ambientais no sítio aeroportuário e que o futuro operador deverá realizar estudos para avaliação preliminar e investigação confirmatória. Logo, a análise da existência de passivos específicos para o sítio não foi feita de forma adequada. 2) O Estudo apresenta fichas de identificação de passivos referentes ao Aeroporto de Vitória SBVT. 2) O relatório não precifica os passivos ambientais, mas, tão somente apresenta orçamento para investigação e confirmação da existência de áreas contaminadas (Capítulo 11). </t>
  </si>
  <si>
    <t>Capítulo 6. Anexo 2. Descrevem 28 passivos ambientais. Anexo 3. Capítulo 11 - precificam os custos. 1) Não foi possivel constatar a precificação de todos os passivos identificados.</t>
  </si>
  <si>
    <t>Capítulo 9. 1) Não há informações claras se o estudo avaliou o aproveitamento do Plano Diretor (PDIR) do aeroporto (Portaria nº 2.322/SIA, de 10 de julho de 2017). 2) O estudo apresenta análise superficial dos sistemas de abastecimento de água, tratamento de esgoto e gerenciamento de resíduos sólidos 3) Não há informação sobre o ACT 001/2209/0016, firmado entre Prefeitura Municipal de Aracaju e Infraero desde 2009. 4) O estudo não informa sobre a necessidade de elaboração do Plano Básico de Proteção de Aeródromos – PBZPA e do Plano de Zona de Proteção de Auxílios à Navegação Aérea – PZPANA. 5) O estudo não analisa as curvas de ruído do Aeroporto de Aracaju validadas por meio da Portaria ANAC 1616/SIA, de 24 de junho de 2013.</t>
  </si>
  <si>
    <t>Capítulo 9. Algumas etapas do cronograma são tratadas de forma conjunta e não detalhada (ex. "Análise e emissão de pareceres ou autorizações de outros órgãos".</t>
  </si>
  <si>
    <t>Capítulo 11. 1) Há definição de custos atinente ao licenciamento ambiental, implantação de programas com medidas mitadoras e custos correspondentes, contudo, o estudo parte da premissa de que não há passivos ambientais no sítio aeroportuário, estabelecendo custos para realização de estudos de investigação de áreas contaminadas, bem como não apresenta de forma clara e detalhada estratégias e soluções para viabilização do projeto. 2) O relatório não precifica alguns custos relacionados ao projeto (ex. Taxa de Controle de Fiscalização Ambiental (TCFA) que deverá ser paga pelo futuro operador).</t>
  </si>
  <si>
    <t>Capítulo 11. 1) O relatório não precifica todos os passivos identificados. 2) O estudo deixa de apresentar orçamento de custos para elaboração de Planos indicados como necessários (ex. Plano Básico de Proteção de Aeródromos – PBZPA e do Plano de Zona de Proteção de Auxílios à Navegação Aérea – PZPANA).</t>
  </si>
  <si>
    <t>Capítulo 4. 1) O estudo não analisa o histórico de licenças e autorizações ambientais já expedidas para o Aeroporto além da atual Licença de Operação (LO n. 3615/2016) e da Licença de Alteração n. 4.491/2014. 2) O estudo não analisa as licenças específicas para empresas concessionárias no aeroporto (p. ex. PAA). 3) O estudo não analisa as licenças expedidas pelos órgãos ambientais para as empresas concessionárias do aeroporto. 4) O estudo não evidencia a existência ou não de Termo de outorga e Licenças para uso de Recursos Hídricos. 5) O relatório não apresenta informações quanto à necessidade da futura concessionária ter registro no Cadastro Técnico Federal, emitido pelo Instituto Brasileiro do Meio Ambiente e Recursos Naturais Renováveis (IBAMA), bem como estar obrigada a pagar a Taxa de Controle de Fiscalização Ambiental (TCFA). 6) O estudo não analisa a conformidade do aeroporto com as normas do Sistema Nacional de Vigilância Sanitária (ANVISA) e da Agência Nacional de Aviação Civil.</t>
  </si>
  <si>
    <t>Capítulo 6. Anexo 2. Capítulo 11. O estudo indentifica 29 (vinte e nove) passivos ambientais no aeroporto. 1) não foi possível evidenciar a precificação de todos os passivos identificados</t>
  </si>
  <si>
    <t xml:space="preserve">Capítulo 9. 1) O estudo nao apresenta análise detalhada do Plano Diretor de João Pessoa (Decreto Municipal nº 6499/2009, Lei Complementar nº 054/2008 juntamente com as disposições da Lei Complementar nº 03/1992). 2) O estudo não informa sobre a necessidade de elaboração do Plano Básico de Proteção de Aeródromos – PBZPA e do Plano de Zona de Proteção de Auxílios à Navegação Aérea – PZPANA. 3) Não há informações claras se o estudo avaliou o aproveitamento do Plano Diretor (PDIR) do aeroporto, apesar de se tratar de uma minuta. </t>
  </si>
  <si>
    <t>Capítulo 7. 1) O calendário não considera passos importantes de forma individual mas sim o aglomerado por etapas. 2) O cronograma não considera aspectos peculiares do órgão ambiental estadual (SUDEMA), por ex. emissão de Licença de Alteração (LA) para as obras de ampliação, não sendo aplicável a emissão da LP e LI. 3) as intervenções descritas em cada fase do cronograma não correspondem ao mesmo faseamento descrito no orçamento e no relatório de engenharia.</t>
  </si>
  <si>
    <t>Capítulo 11. 1) Há definição de custos atinente ao licenciamento ambiental, implantação de programas com medidas mitadoras e custos correspondentes, contudo, o estudo parte da premissa de que não há passivos ambientais no sítio aeroportuário, estabelecendo custos para realização de estudos de investigação de áreas contaminadas, bem como não apresenta de forma clara e detalhada estratégias e soluções para viabilização do projeto. 2) O relatório não precifica alguns custos relacionados ao projeto (ex. Taxa de Controle de Fiscalização Ambiental (TCFA) que deverá ser paga pelo futuro operador). 3) O estudo deixa de apresentar orçamento de custos para elaboração do Plano Básico de Proteção de Aeródromos – PBZPA e do Plano de Zona de Proteção de Auxílios à Navegação Aérea – PZPANA. 4) O estudo nao apresenta o custo de obtenção da LA.</t>
  </si>
  <si>
    <t>Capítulo 11. 1) O relatório não precifica todos os passivos identificados. 2) O estudo deixa de apresentar orçamento de custos para elaboração de Planos indicados como necessários (ex. Plano Básico de Proteção de Aeródromos – PBZPA e do Plano de Zona de Proteção de Auxílios à Navegação Aérea – PZPANA). 3) Em que pese informar da necessidade de obtenção de LA, o estudo nao apresenta o referido custo no orçamento.</t>
  </si>
  <si>
    <t>Capítulo 4. 1) O estudo analisa as condicionantes relativas à Licença de Operação nº 234/2014 de forma incompleta e desatualizada; 2) O estudo não analisa o histórico de licenças e autorizações emitidas para a ampliação ou adequação do aeroporto; 3) O estudo não analisa as licenças específicas para empresas concessionárias no aeroporto (p. ex. PAA); 4) O estudo não avalia a regularidade do  Cadastro Técnico Federal do IBAMA (CTF), bem como a necessidade da futura concessionária estar obrigada a pagar a Taxa de Controle de Fiscalização Ambiental (TCFA) do IBAMA e a Taxa de Controle e Fiscalização Ambiental do Estado do Ceará (TCFACE); 7) O estudo não analisa processos administrativos relativos a área ambiental do aeroporto. 8) O estudo não analisa a conformidade do aeroporto com as normas do Sistema Nacional de Vigilância Sanitária (ANVISA) e da Agência Nacional de Aviação Civil.</t>
  </si>
  <si>
    <r>
      <t xml:space="preserve">Capítulo 6. Há no relatório a descrição das intervenções e citação dos impactos ambientais. Contudo, o relatório não traz explicações detalhadas de como se dá a associaçãos dos riscos e impactos diante das intervenções previstas no projeto.
</t>
    </r>
  </si>
  <si>
    <t>Capítulo 9 e 4.1 -  1) Não há informações se o estudo considerou o acordo técnico nº 009/2013/0113, firmado desde 2013, entre o aeroporto de Juazeito do Norte e a Prefeitura Municipal, que têm como objetivo, promover ações coordenadas para desenvolver a atividade aeroportuária visando a integração dos planejamentos aeroportuários e municipais. 2) O estudo não apresenta análisa completa da Lei Municipal nº 2.570/2000, que estabelece o Plano Diretor de Desenvolvimento Urbano (PDDU) do município de Juazeiro do Norte, seu Plano Diretor instituído pela Lei Complementar nº 2.570/2000, e alterado pelas Leis municipais nº 4309/2014, 4317/2014 e 4319/2014 nas questões de uso e ocupação do solo. 3) O estudo não informa sobre a necessidade de elaboração do Plano Básico de Proteção de Aeródromos – PBZPA e do Plano de Zona de Proteção de Auxílios à Navegação Aérea – PZPANA. 4)Não há evidências de que o estudo avaliou o aproveitamento do Plano Diretor (PDIR) do aeroporto, bem como outros estudos já realizados.</t>
  </si>
  <si>
    <t xml:space="preserve">Capítulo 6. 1) O estudo não identifica todos os passivos existentes e as medidas de correção ou mitigadoras; 2) O estudo apresenta a análise dos impactos da implementação do plano de desenvolvimento do sítio aeroportuário e sua operação, mas deixa de apresentar as medidas mitigadoras, apenas mencionando programas correlatos.
</t>
  </si>
  <si>
    <t>Capítulo 11. 1) Há definição de custos atinente ao licenciamento ambiental, implantação de programas com medidas mitadoras e custos correspondentes, contudo, o estudo parte da premissa de que não há passivos ambientais no sítio aeroportuário, estabelecendo custos para realização de estudos de investigação de áreas contaminadas, bem como não apresenta de forma clara e detalhada estratégias e soluções para viabilização do projeto. 2) O estudo deixa de apresentar orçamento de custos para elaboração do Plano Básico de Proteção de Aeródromos – PBZPA e do Plano de Zona de Proteção de Auxílios à Navegação Aérea – PZPANA; 3) O estudo não inclui no custo o valor a ser pago pela concessionária relativo à Taxa de Controle e Fiscalização Ambiental (TCFA).</t>
  </si>
  <si>
    <t>Capítulo 4. 1) O estudo informa a existência de uma Licença de Operação para o aeroporto (LO n. 3005/2015) e que a mesma encontra-se com sua validade expirada, contudo, deixa de analisar informações atuais em relação à mencionada licença (pedido de renovação e instauração de processo para análise do pedido junto à SUDEMA); 2) O estudo analisa as condicionantes relativas à LO de forma incompleta e desatualizada; 3) O estudo não analisa outras licenças já emitidas para o aeroporto; 4) O estudo não analisa licenças específicas para empresas concessionárias no aeroporto (p. ex. PAA); 5) O relatório não apresenta informações quanto à necessidade da futura concessionária ter registro no Cadastro Técnico Federal, emitido pelo Instituto Brasileiro do Meio Ambiente e Recursos Naturais Renováveis (IBAMA), bem como estar obrigada a pagar a Taxa de Controle de Fiscalização Ambiental (TCFA), o que deve ser refletido no Custo Socioambiental. 6) O relatório deixou de analisar eventuais notificações e processos de não conformidade instaurados pelos órgãos competentes e que devem ser acompanhados pela futura concessionária. 7) O estudo não analisa a conformidade do aeroporto com as normas do Sistema Nacional de Vigilância Sanitária (ANVISA) e da Agência Nacional de Aviação Civil.</t>
  </si>
  <si>
    <t>Capítulo 5. 1) O estudo descreve 23 condicionantes relativas a LO n. 3005/2015, entretanto, não apresenta o status de todas elas.</t>
  </si>
  <si>
    <r>
      <t xml:space="preserve">Capítulo 6. Há no relatório a descrição das intervenções e citação dos impactos ambientais associados para cada fase de obras. Contudo, o relatório não traz explicações detalhadas de como se dá a associaçãos dos riscos e impactos diante das intervenções previstas no projeto.
</t>
    </r>
  </si>
  <si>
    <t>Capítulo 6. Anexo 2. Capítulo 11. O estudo indentifica 13 (treze) passivos ambientais no aeroporto, com apresentação e valoração individualizada.  1) não foi possível evidenciar a precificação de todos os passivos identificados</t>
  </si>
  <si>
    <t xml:space="preserve">Capítulo 4. Capítulo 9. 1) O estudo não informa sobre a necessidade de elaboração do Plano Básico de Proteção de Aeródromos – PBZPA e do Plano de Zona de Proteção de Auxílios à Navegação Aérea – PZPANA. 2) Não há informações no relatório capazes de identificar a análise do Portaria nº 513/SIA/2014 que valida curvas de ruído para o Aeroporto de Campina Grande. 5) Não há informações claras se o estudo avaliou o aproveitamento do Plano Diretor (PDIR) do aeroporto. </t>
  </si>
  <si>
    <r>
      <t xml:space="preserve">Capítulo 6. 1) O relatório não apresenta de forma detalhada explicações sobre os efeitos e impactos nas obras previstas para o aeroporto. </t>
    </r>
    <r>
      <rPr>
        <sz val="11"/>
        <rFont val="Times New Roman"/>
        <family val="1"/>
      </rPr>
      <t>2) O relatório não identifica especificamente as solucções e estratégias a serem adotadas para viabilização das intervenções necessárias à realização do projeto, apresentando-as apenas de maneira genérica.</t>
    </r>
  </si>
  <si>
    <t>Capítulo 8</t>
  </si>
  <si>
    <t>Capítulo 7.  1)  O calendário não considera passos importantes de forma individual mas sim o aglomerado por etapas. 2) Não há o prazo definido para cada licença/estudo necessário. 3)As diretrizes e o cronograma de licenciamento apresentados não correspondem ao Aeroporto de Campina Grade (SBKG), mas sim, ao Aeroporto de Recife (SBRF), Porém, é possível verificar que no quadro 7.3 o estudo apresenta as obras previstas para o Aeroporto de Campina Grande, sem contudo trazer um detalhamento explicativo sobre cada um dos prazos ali descritos.</t>
  </si>
  <si>
    <t>Capítulo 9. Algumas etapas do cronograma são tratadas de forma conjunta e não detalhada (ex. "Análise e emissão de pareceres ou autorizações de outros órgãos").</t>
  </si>
  <si>
    <t>Capítulo 11 e Anexo 3. 1) O estudo deixa de apresentar orçamento de custos para elaboração do Plano Básico de Proteção de Aeródromos – PBZPA e do Plano de Zona de Proteção de Auxílios à Navegação Aérea – PZPANA, indicados no estudo como necessários.</t>
  </si>
  <si>
    <t xml:space="preserve">Capítulo 5. Informações inconsistentes (ex. pág. 27 - "Para fins de licenciamento, o Aeroporto de Cuiabá não é classificado como aeroporto regional, beneficiando-se das diretrizes simplificadas descritas na Resolução Conama 470/15."). Não são identificadas e analisadas as licenças de todos os empreendimentos concessionários do aeroporto ex. campo de futebol regular na parte oposta ao TPS do aeroporto) </t>
  </si>
  <si>
    <t>Capítulo 2. 1) O estudo não informa a Licença Operacional atual e vigente para o aeroporto (LO 316416/2018) 2) O estudo em que pese trazer relação de licenças já expedidas para o aeroporto não apresenta contexto histórico das mesmas. 3) O estudo analisa condicionantes de licenças de operação e de instalação que já perderam sua validade e foram substituídas. 4) O estudo analisa de forma incompleta os processos administrativos e  notificações relativos ao aeroporto e ainda não traz a valoração dos mesmos. 5) O estudo deixou de analisar a existência de Licenças em vigor para o aeroporto (p. ex. LO 316416/2018, LI 68281/2018 e LI 67129/2017). 6) O estudo não analisa as licenças ambientais das concessionárias instaladas no aeroporto. 7) O estudo não faz menção ao requerimento da Infraero na renovação da outorga de direito de usos de recursos hídricos no aeroporto. 8)  O estudo não apresenta informações quanto a necessidade da futura concessionária ter registro no Cadastro Técnico Federal, emitido pelo Instituto Brasileiro do Meio Ambiente e Recursos Naturais Renováveis (IBAMA), bem como estar obrigada a pagar a Taxa de Controle de Fiscalização Ambiental (TCFA) e a Taxa de Fiscalização Ambiental do Estado de Mato Grosso (TFAMT), o que deve ser refletido no Custo Socioambiental. 9) o estudo não informa sobre as Autorizações para Supressão Vegetal (ASV), já expedidas para o aeroporto. 10) O estudo não analisa a conformidade do aeroporto com as normas do Sistema Nacional de Vigilância Sanitária (ANVISA) e da Agência Nacional de Aviação Civil.</t>
  </si>
  <si>
    <t xml:space="preserve">Capítulo 4. 1) O relatório não apresenta de forma detalhada a correspondência dos impactos descritos no capítulo e as Fases do projeto. Em outras palavras, não foi indicado de forma clara a relação dos impactos com cada uma das intervenções previstas. </t>
  </si>
  <si>
    <t xml:space="preserve">Capítulo 6. Anexos 2 e 3. O estudo identifica 29 passivos ambientais no Aeroporto com delimitação específica do local e imagens. 1) Em uma análise comparativa entre os relatórios apresentados é possível verificar a existência de passivos não identificados no presente estudo. 2) O relatório não precifica todos os passivos identificados. </t>
  </si>
  <si>
    <t>O estudo de levantamento de Passivos Ambientais contabilizou um total de 17 (dezessete) registros para o Aeroporto, apresentando o Anexo 5 - Banco de Dados dos passivos ambientais (descrição individualizada do passivo) e Anexo 6 – Ficha de caracterização de passivos ambientais. 1) Em uma análise comparativa entre os relatórios apresentados é possível verificar a existência de passivos não identificados no presente estudo.</t>
  </si>
  <si>
    <t xml:space="preserve">Capítulo 2. Item 2.7. 1) O estudo não analisa o Plano Diretor do Município de Várzea Grande, regulamentado pela Lei 3.112/2007, que inclusive descreve a existência de um Acordo de Cooperação técnica entre o município e a Infraero, para a delimitação e definição dos usos e ocupações do solo possíveis para a área do entorno do Aeroporto. 2) O estudo não analisa as curvas de ruído validadas pela ANAC por meio da Portaria nº 3137/SIA, de 25 de novembro de 2015 para o aeroporto. 3) O estudo não analisa o Plano de Manejo da Fauna do aeroporto. 4) Não há análise de pontos atrativos de Fauna. 5) O estudo não informa sobre a necessidade de elaboração do Plano Básico de Proteção de Aeródromos – PBZPA e do Plano de Zona de Proteção de Auxílios à Navegação Aérea – PZPANA. </t>
  </si>
  <si>
    <t xml:space="preserve">Item 8.4 1) O estudo não identifica o risco e medidas mitigadoras para o caso do emissario da nova ETE não estar concluída quando do inícios da operação pelo futuro concessionário. </t>
  </si>
  <si>
    <r>
      <t>Capítulo 4. 1) O</t>
    </r>
    <r>
      <rPr>
        <sz val="11"/>
        <rFont val="Times New Roman"/>
        <family val="1"/>
      </rPr>
      <t xml:space="preserve"> estudo não identifica o risco e medidas mitigadoras para o caso do emissario da nova ETE não estar concluído quando dos inícios da operação pelo futuro concessionário. </t>
    </r>
  </si>
  <si>
    <t>Capítulo 5. 1) O relatório apresenta cronograma que não contempla todas as licenças e autorizações necessárias e não detalha de forma específica o prazo para obtenção das mesmas, apresentando cronograma apenas anual, o que dificulta o planejamento de início das obras que dependem das respectivas licenças.</t>
  </si>
  <si>
    <t>Capítulo 11. 1) O relatório não precifica todos os passivos identificados. 2) O estudo deixa de apresentar orçamento de custos para elaboração do Plano Básico de Proteção de Aeródromos – PBZPA e do Plano de Zona de Proteção de Auxílios à Navegação Aérea – PZPANA, indicados no estudo como necessários.</t>
  </si>
  <si>
    <t>Capítulo 6. 1) O estudo, na tabela Tabela 6.4, onde é apresentada Estimativa de Custos Socioambientais – CAPEX Fase 1, utiliza base de dados que não possui relação com o Aeroporto de Cuiabá, utilizando por exemplo a Lei Complementar nº 42/2000 que dispõe sobre o Plano Diretor de Aracajú. 2) O relatório não precifica todas as licenças necessárias e indispensáveis para as intervenções previstas. 3) O relatório não precifica alguns custos relacionados ao projeto (ex. Taxa de Controle de Fiscalização Ambiental (TCFA) a Taxa de Fiscalização Ambiental do Estado de Mato Grosso (TFAMT), que deverão ser pagas pelo futuro operador). 4) O estudo deixa de apresentar orçamento de custos para elaboração do Plano Básico de Proteção de Aeródromos – PBZPA e do Plano de Zona de Proteção de Auxílios à Navegação Aérea – PZPANA.</t>
  </si>
  <si>
    <t>Capítulo 11.</t>
  </si>
  <si>
    <t>Capítulo 2. 1) O estudo não apresenta o status de atendimento das condicionantes relativas à Licença de Operação (LO) nº 315955/2017. 2) O estudo não considerou a existência das Licenças vigentes para o Parque de Abastecimento de Aernoves (PAA) - LO 315343/2017 e LO 212336/2016. 3) O estudo não considerou a existência de outorgas válidas para o aeroporto, como a outorga para uso de recursos hídricos (Protocolo na SEMA nº 12993/2015). 4) O relatório não apresenta informações quanto a necessidade da futura concessionária ter registro no Cadastro Técnico Federal, emitido pelo Instituto Brasileiro do Meio Ambiente e Recursos Naturais Renováveis (IBAMA), bem como estar obrigada a pagar a Taxa de Controle de Fiscalização Ambiental (TCFA) e a Taxa de Fiscalização Ambiental do Estado de Mato Grosso (TFAMT). 5) O estudo não analisa de forma completa os processos administrativos relacionados ao meio ambiente (p. ex. inquéritos civis instaurados pelo MPF e MPE). 6) O estudo não analisa a conformidade do aeroporto com as normas da Agência Nacional de Aviação Civil.</t>
  </si>
  <si>
    <t>Capítulo 8.  1) O relatório não apresenta de forma detalhada a correspondência dos impactos descritos no capítulo e as Fases do projeto. Em outras palavras, não foi indicado de forma clara a relação dos impactos com cada uma das intervenções previstas.</t>
  </si>
  <si>
    <t>Capítulo 6. Anexo 2. Anexo 3. Capítulo 11. 1) Em uma análise comparativa entre os relatórios apresentados é possível verificar a existência de passivos não identificados no presente estudo. 2) O relatório não precifica todos os passivos identificados.</t>
  </si>
  <si>
    <t xml:space="preserve">Capítulo 3. Anexo 5 - Banco de Dados dos passivos ambientais (descrição individualizada do passivo) e Anexo 6 – Ficha de caracterização de passivos ambientais. 1) Em uma análise comparativa entre os relatórios apresentados é possível verificar a existência de passivos não identificados no presente estudo. 2) O relatório não precifica todos os passivos identificados. </t>
  </si>
  <si>
    <t>Capítulo 7</t>
  </si>
  <si>
    <t xml:space="preserve">Item 2.6, Anexos 3 e 4. 1) O estudo não analisa o Plano Diretor (PDIR) do Aeroporto, elaborado em outubro/2014 e revisado em junho/2016, pela Universidade Federal de Santa Catarina – UFSC, juntamente com o Laboratório de Transportes e Logística – LABTRANS e Ministério dos Transportes, Portos e Aviação Civil. 2) O estudo não analisa de forma detalhada o Plano Diretor do Município, instituído na Lei Complementar nº nº 029/2006. 3) Não há identificação de focos atrativos de fauna na Área de Segurança Aeroportuária - ASA. 4) O estudo não informa sobre a necessidade de elaboração do Plano Básico de Proteção de Aeródromos – PBZPA e do Plano de Zona de Proteção de Auxílios à Navegação Aérea – PZPANA. 5) O relatório faz menção a dados fornecidos pela Infraero para o aeroporto, porém, a Infraero não é a administradora do Aeroporto. </t>
  </si>
  <si>
    <t>Item 8.4</t>
  </si>
  <si>
    <t xml:space="preserve">Capítulo 4. </t>
  </si>
  <si>
    <t>Capítulo 5. 1) O relatório apresenta cronograma que não contempla todas as licenças e autorizações necessárias e não detalha de forma específica o prazo para obtenção das mesmas, apresentando cronograma apenas anual, o que dificulta o planejamento de início das obras que dependem das respectivas licenças. 2) O item 5.3.9 do relatório, que apresenta diretrizes de compensação ambiental, o faz para o aeroporto de Porto Alegre.</t>
  </si>
  <si>
    <t>Capítulo 11. 1) O relatório não precifica todos os passivos identificados. 2) O estudo deixa de apresentar orçamento de custos para elaboração do Plano Básico de Proteção de Aeródromos – PBZPA e do Plano de Zona de Proteção de Auxílios à Navegação Aérea – PZPANA, indicados no estudo como necessários</t>
  </si>
  <si>
    <t>Capítulo 6. 1) O relatório não precifica todas as licenças necessárias e indispensável para as intervenções previstas. 2) O relatório não precifica alguns custos relacionados ao projeto (ex. Taxa de Controle de Fiscalização Ambiental (TCFA) a Taxa de Fiscalização Ambiental do Estado de Mato Grosso (TFAMT), que deverão ser pagas pelo futuro operador). 3)  O estudo deixa de apresentar orçamento de custos para elaboração do Plano Básico de Proteção de Aeródromos – PBZPA e do Plano de Zona de Proteção de Auxílios à Navegação Aérea – PZPANA.</t>
  </si>
  <si>
    <t>Capítulo 6. Anexo 2. Capítulo 11. 1) Em uma análise comparativa entre os relatórios apresentados é possível verificar a existência de passivos não identificados no presente estudo  2) O relatório não precifica todos os passivos identificados.</t>
  </si>
  <si>
    <t xml:space="preserve">Capítulo 7 </t>
  </si>
  <si>
    <t xml:space="preserve">Item 2.6, Anexos 3 e 4. 1) O estudo não analisa o Plano Diretor (PDIR) do Aeroporto, elaborado, em abril de 2017, pela Universidade Federal de Santa Catarina – UFSC, juntamente com o Laboratório de Transportes e Logística – LABTRANS e Ministério dos Transportes, Portos e Aviação Civil. 2) O estudo não analisa o Plano Diretor do Município, instituído na Lei Complementar nº 043 de 28 de dezembro de 2006. 3) Não há identificação de focos atrativos de fauna na Área de Segurança Aeroportuária - ASA. 4) O estudo não informa sobre a necessidade de elaboração do Plano Básico de Proteção de Aeródromos – PBZPA e do Plano de Zona de Proteção de Auxílios à Navegação Aérea – PZPANA. 5) O relatório faz menção a dados fornecidos pela Infraero para o aeroporto, porém, a Infraero não é a administradora do Aeroporto. </t>
  </si>
  <si>
    <t>Capítulo 9. Algums etapas do cronograma são tratadas de forma conjunta e não detalhada (ex. "Análise e emissão de pareceres ou autorizações de outros órgãos".</t>
  </si>
  <si>
    <t>Capítulo 5. Item 5.4. 1) O cronograma é apresentado somente para as obras da primeira fase, sob a justificativa que se trata da fase de expansão (Item 5.4). Porém, o estudo de engenharia prevê intervenções na fase 3 de acordo, recuperação estrutural do pavimento da pista de pouso e decolagem (item 3.5.3).  2) O relatório apresenta cronograma que não contempla todas as licenças e autorizações necessárias e não detalha de forma específica o prazo para obtenção das mesmas, apresentando cronograma apenas anual, o que dificulta o planejamento de início das obras que dependem das respectivas licenças. 3) O item 5.3.9 do relatório, que apresenta diretrizes de compensação ambiental, o faz para o aeroporto de Porto Alegre.</t>
  </si>
  <si>
    <t>Capítulo 6. 1) O relatório não precifica todas as licenças necessárias e indispensável para as intervenções previstas. 2) O relatório não precifica alguns custos relacionados ao projeto (ex. Taxa de Controle de Fiscalização Ambiental (TCFA) a Taxa de Fiscalização Ambiental do Estado de Mato Grosso (TFAMT), que deverão ser pagas pelo futuro operador). 3) O estudo deixa de apresentar orçamento de custos para elaboração do Plano Básico de Proteção de Aeródromos – PBZPA e do Plano de Zona de Proteção de Auxílios à Navegação Aérea – PZPANA</t>
  </si>
  <si>
    <t>Capítulo 5. Não há análise do cumprimento ou não das condicionantes referente à Licença prévia nº 308900/2017 do Aeroporto.</t>
  </si>
  <si>
    <t>Capítulo 2 - 1) Não há análise do cumprimento ou não das condicionantes referente à Licença prévia nº 308900/2017 do Aeroporto. 2) O estudo não considerou a existência das Licenças vigentes para o Parque de Abastecimento de Aernoves (PAA) - LO 315539/2017 e LI 001/2017. 3) O estudo não informa sobre o certificado de regularidade do Cadastro Técnico Federal do IBAMA (CTF);  4) O estudo não apresenta informações quanto a necessidade da futura concessionária ter registro no Cadastro Técnico Federal, bem como estar obrigada a pagar a Taxa de Controle de Fiscalização Ambiental (TCFA) e a Taxa de Fiscalização Ambiental do Estado de Mato Grosso (TFAMT), não explicando também o procedimento para tanto; 5) A página 8 do relatório está em branco; 6) O relatório apresenta diversas referências e informações as quais são atribuídas à Infraero, entretanto, a mencionada empresa pública não opera o Aeroporto. 7) Não há análise de inconformidades perante a ANAC.</t>
  </si>
  <si>
    <t xml:space="preserve">Anexos 2 e 3. Capítulo 6 e item 7.4. 1) Os estudos identificam ocupação irregular de áreas do sítio e necessidade de regularização (adoção de providências por parte da futura concessionária, para reitegração de posse dessas áreas), mas não apresentam estimativas de custos. 2) Em uma análise comparativa entre os relatórios apresentados é possível verificar a existência de passivos não identificados no presente estudo. 3) Não foi possivel evidenciar a precificação de todos os passivos identificados. 4) No relatório de engenharia é identificado a necessidade de desapropriação de área para ampliação de faixa de pista, entretanto, tal fato não é apresentado como um passivo no Relatório Ambiental e tampouco precificado neste Relatório </t>
  </si>
  <si>
    <t xml:space="preserve">Anexo 5 e 6. 1) Em uma análise comparativa entre os relatórios apresentados é possível verificar a existência de passivos não identificados no presente estudo e devidamente precificados. 2) No relatório de engenharia é identificado a necessidade de desapropriação de área para ampliação de faixa de pista, entretanto, tal fato não é apresentado como um passivo no Relatório Ambiental e tampouco precificado neste Relatório  </t>
  </si>
  <si>
    <t>Capitulo 7</t>
  </si>
  <si>
    <t>Capítulo 4.</t>
  </si>
  <si>
    <t>Capítulo 5. Item 5.4. 1) O relatório apresenta cronograma que não contempla todas as licenças e autorizações necessárias e não detalha de forma específica o prazo para obtenção das mesmas, apresentando cronograma apenas anual, o que dificulta o planejamento de início das obras que dependem das respectivas licenças. 2) O item 5.3.9 do relatório, que apresenta diretrizes de compensação ambiental, o faz para o aeroporto de Porto Alegre.</t>
  </si>
  <si>
    <t>Capítulo 11. 1) Os estudos identificam ocupação irregular de áreas do sítio e necessidade de regularização (adoção de providências por parte da futura concessionária, para reitegração de posse dessas áreas), mas não apresentam estimativas de custos. 2) O relatório não apresenta precificação relativa aos custos para desapropriação de área necessária para adequação de faixa de pista. 3) O estudo deixa de apresentar orçamento de custos para elaboração do Plano Básico de Proteção de Aeródromos – PBZPA e do Plano de Zona de Proteção de Auxílios à Navegação Aérea – PZPANA, indicados no estudo como necessários</t>
  </si>
  <si>
    <r>
      <t xml:space="preserve">Capítulo 6. 1) O relatório não precifica todas as licenças necessárias e indispensáveis para as intervenções previstas. 2) O relatório não precifica alguns custos relacionados ao projeto (ex. Taxa de Controle de Fiscalização Ambiental (TCFA) a Taxa de Fiscalização Ambiental do Estado de Mato Grosso (TFAMT), que deverão ser pagas pelo futuro operador). </t>
    </r>
    <r>
      <rPr>
        <sz val="11"/>
        <rFont val="Times New Roman"/>
        <family val="1"/>
      </rPr>
      <t xml:space="preserve">3) O relatório não apresenta precificação relativa aos custos para desapropriação de área necessária para adequação de faixa de pista. 4) O estudo deixa de apresentar orçamento de custos para elaboração do Plano Básico de Proteção de Aeródromos – PBZPA e do Plano de Zona de Proteção de Auxílios à Navegação Aérea – PZPANA. </t>
    </r>
  </si>
  <si>
    <t xml:space="preserve">Capítulo 6. Anexo 2. 1) Em uma análise comparativa entre os relatórios apresentados é possível verificar a existência de passivos não identificados no presente estudo. 2) O relatório não precifica todos os passivos identificados. </t>
  </si>
  <si>
    <t xml:space="preserve">Capítulo 3. Anexo 5 - Banco de Dados dos passivos ambientais (descrição individualizada do passivo) e Anexo 6 – Ficha de caracterização de passivos ambientais. 1) Em uma análise comparativa entre os relatórios apresentados é possível verificar a existência de passivos não identificados no presente estudo. </t>
  </si>
  <si>
    <t>Capítulo 4</t>
  </si>
  <si>
    <t>Capítulo 6. 1) O relatório não precifica todas as licenças necessárias e indispensáveis para as intervenções previstas. 2) O relatório não precifica alguns custos relacionados ao projeto (ex. Taxa de Controle de Fiscalização Ambiental (TCFA) a Taxa de Fiscalização Ambiental do Estado de Mato Grosso (TFAMT), que deverão ser pagas pelo futuro operador). 3) O estudo deixa de apresentar orçamento de custos para elaboração do Plano Básico de Proteção de Aeródromos – PBZPA e do Plano de Zona de Proteção de Auxílios à Navegação Aérea – PZPANA.</t>
  </si>
  <si>
    <t>Capítulo 4 - 1) O estudo aponta de forma equivocada o número de condicionantes relativas à Licença de Operação (LO nº 246, de 2014), não especifica quais são e, por consequência, não analisa de forma individualizada seus respectivos status; 2) O estudo não apresenta histórico detalhado das licenças ambientais já expedidas para o aeroporto, deixando de analisar também as licenças e autorizações relativas às obras de expansão do aeroporto (EIA-RIMA 2003, áreas de corte); 3) O estudo não apresenta informações relativas aos Planos de Recuperação de Área degradada (PRAD) aprovados e em fase de início ou execução; 4) O estudo não informa as licenças e dispensas emitidas às empresas concessionárias existentes no sítio aeroportuário; 5) O estudo não informa sobre o certificado de regularidade do Cadastro Técnico Federal do IBAMA (CTF);  6) O estudo não apresenta informações quanto a necessidade da futura concessionária ter registro no Cadastro Técnico Federal, bem como estar obrigada a pagar a Taxa de Controle de Fiscalização Ambiental (TCFA) e a Taxa de Controle e Fiscalização Ambiental do Estado do Espírito Santo (TCFAES), não explicando também o procedimento para tanto; 7) O estudo deixou de analisar uma série de processos administrativos relacionados com o meio ambiente como, autos de infração, notificações e inquéritos civis de diversos órgãos (IBAMA, MPF, MPE, Polícia Federal, ANVISA); 8) O estudo não analisa a conformidade do aeroporto com as normas do Sistema Nacional de Vigilância Sanitária (ANVISA) e da Agência Nacional de Aviação Civil.</t>
  </si>
  <si>
    <t>Capítulo 2 - 1) Em que pese ter listado corretamente as condicionantes da Licença de Operação atual do Aeroporto (LO nº 246, de 2014), as informações constantes das condicionantes 4 a 14 não estão atualizadas. 2) O relatório não apresenta histórico completo das Licenças Ambientais já emitidas para o Aeroporto. 3) O estudo não apresenta informações referentes aos Planos de Recuperação de Área degradada (PRAD) aprovados e em fase de início ou execução.  4) O estudo não apresenta a relação completa das licenças e dispensas válidas, emitidas às empresas concessionárias existentes no sítio aeroportuário.  5) O estudo não traz informações detalhadas quanto à autorização para Manejo de Fauna Silvestre vigente para o Aeroporto. 6) O relatório não apresenta informações quanto a necessidade da futura concessionária ter registro no Cadastro Técnico Federal, emitido pelo Instituto Brasileiro do Meio Ambiente e Recursos Naturais Renováveis (IBAMA), bem como estar obrigada a pagar a Taxa de Controle de Fiscalização Ambiental (TCFA) e a Taxa de Controle e Fiscalização Ambiental do Estado do Espírito Santo (TCFAES). 7) O estudo não analisa de forma completa os processos administrativos relacionados ao meio ambiente (ex. inquéritos civis instaurados pelo MPF e MPE). 8) O estudo não analisa a conformidade do aeroporto com as normas do Sistema Nacional de Vigilância Sanitária (ANVISA) e da Agência Nacional de Aviação Civil.</t>
  </si>
  <si>
    <t>Capítulo 6 - 1) A descrição das intervenções no Relatório Ambiental referente as Fases 1, 2 e 3 não estão em consonância com todas as intervenções previstas no Relatório de Engenharia. 2) Há no relatório a descrição das intervenções e citação dos impactos ambientais associados para cada fase de obras. Contudo, o relatório não traz explicações detalhadas de como se dá a associaçãos dos riscos e impactos diante das intervenções previstas no projeto. 3) O estudo ao apresentar as espécies de aves e o risco para a aviação analisa as espécies de aves presentes no aeroporto de João Pessoa e seu grau de risco.</t>
  </si>
  <si>
    <t xml:space="preserve">Capitulo 8. </t>
  </si>
  <si>
    <t>Capítulo 6. Identificam 26 passivos ambientais no Aeroporto, apresentando o Anexo 2 - Levantamento de Passivos Ambientais e Socias, com descrição individualizada do passivo e sua caracterização. 1) Em uma análise comparativa entre os relatórios apresentados é possível verificar a existência de passivos não identificados no presente estudo. 2) Não foi possivel constatar a precificação de todos os passivos identificados. 3) Algumas páginas foram inseridas no relatório sem coerência (p. 51 a 54 e 130 a 132).</t>
  </si>
  <si>
    <t xml:space="preserve">Identificam 14 passivos ambientais no Aeroporto, apresentando o Anexo 5 - Banco de Dados dos passivos ambientais (descrição individualizada do passivo) e Anexo 6 – Ficha de caracterização de passivos ambientais. Item 3.1.1 - Precificam os passivos.1) Em uma análise comparativa entre os relatórios apresentados é possível verificar a existência de passivos não identificados no presente estudo. 2) O relatório não precifica todos os passivos identificados. </t>
  </si>
  <si>
    <t xml:space="preserve">Capítulo 4, 5 e 9. 1) O estudo traz apenas a análise simples dos Sistemas de Abastecimento de Água e Tratamento de Esgoto, não há uma avaliação completa quanto à adequação dos estudos de engenharia às melhores práticas aplicáveis ao meio ambiente, cita-se, por exemplo, a afirmação contida no Item 5.3. de que o gerenciamento de resíduos sólidos não foi realizado sob a justificativa de que a SAC não forneceu informações a respeito; 3) O estudo traz ainda informação de um Plano de Manejo de Fauna do aeroporto sem precisar se o mesmo se encontra válido e em conformidade com a legislação; 4) Não há informações no estudo quanto a análise do Plano Básico de Zona de Proteção de Aeródromos – PBZPA e Plano de Zona de Proteção de Auxílios à Navegação Aérea – PZPANA já aprovados para o Aeroporto. 5) Não há informações claras se o estudo avaliou o aproveitamento do Plano Diretor (PDIR) do aeroporto e o EIA/RIMA elaborado em 2003 para as obras de expansão do aeroporto. </t>
  </si>
  <si>
    <t>Capítulo 2. Item 2.7. Anexos 2, 3 e 4. 1) O estudo apresenta dados inconsistentes, como por exemplo na Tabela 2.7.3 e Tabela 2.7.4, onde constam os mesmos valores utilizados na modelagem do Mix de Aeronaves e Movimentos para o ano de 2017 e 2049; 2) Não há informações no estudo quanto a análise do Plano de Manejo de Fauna do aeroporto, Plano Básico de Zona de Proteção de Aeródromos – PBZPA e Plano de Zona de Proteção de Auxílios à Navegação Aérea – PZPANA já aprovados para o Aeroporto.</t>
  </si>
  <si>
    <t xml:space="preserve">Capítulo 6. 1) O relatório não apresenta de forma detalhada explicações sobre os efeitos e impactos nas obras previstas para o aeroporto. 2) O relatório não identifica especificamente as soluções e estratégias a serem adotadas para viabilização das intervenções necessárias à realização do projeto, apresentando-as apenas de maneira genérica.
</t>
  </si>
  <si>
    <t>Capítulos 8</t>
  </si>
  <si>
    <t>Capítulo 7. As diretrizes e o cronograma de licenciamento apresentados não correspondem ao Aeroporto de Vitória (SBVT), mas sim, ao Aeroporto de Juazeiro do Norte (SBJU). Porém, é possível verificar que no quadro 7.3 o estudo apresenta as obras previstas para o Aeroporto de Vitória com previsão do respectivo licenciamento, sem contudo trazer um detalhamento explicativo sobre cada um dos prazos ali descritos.</t>
  </si>
  <si>
    <t>Capítulo 5. Item 5.4. 1) O relatório apresenta cronograma que não contempla todas as licenças e autorizações necessárias e não detalha de forma específica o prazo para obtenção das mesmas, apresentando cronograma apenas anual, o que dificulta o planejamento de início das obras que dependem das respectivas licenças.</t>
  </si>
  <si>
    <t>Capítulo 11. 1) Há definição de custos atinente ao licenciamento ambiental, implantação de programas com medidas mitadoras e custos correspondentes, contudo, o estudo parte da premissa de que não há passivos ambientais no sítio aeroportuário, estabelecendo custos para realização de estudos de investigação de áreas contaminadas, bem como não apresenta de forma clara e detalhada estratégias e soluções para viabilização do projeto. 2) O relatório não precifica alguns custos relacionados ao projeto (ex. Taxa de Controle de Fiscalização Ambiental (TCFA) e a Taxa de Controle e Fiscalização Ambiental do Estado do Espírito Santo (TCFAES) que deverão ser pagas pelo futuro operador).</t>
  </si>
  <si>
    <t>Capítulo 6, Anexo 10. 1) O relatório não precifica todas as licenças necessárias e indispensáveis para as intervenções previstas. 2) O relatório não precifica alguns custos relacionados ao projeto (ex. Taxa de Controle de Fiscalização Ambiental (TCFA) a Taxa de Controle e Fiscalização Ambiental do Estado do Espírito Santo (TCFAES) que deverão ser pagas pelo futuro operador).</t>
  </si>
  <si>
    <t>Capítulo  7</t>
  </si>
  <si>
    <t>Item 4.2.2. 1) Em que pese infomar a última Licença de operação do Aeroporto LO 13515/2007, a expiração de sua validade e pedido de renovação, o relatório não apresenta os detalhes e situação atual do trâmite para renovação da licença. 2) O relatório não analisa de forma individualizada o cumprimento ou não de cada uma das condicionantes referentes à Licença de Operação. 3) O relatório não apresenta histórico das Licenças Ambientais já expedidas para o Aeroporto. 4) O relatório não informa do processo de supressão da vegetação que impede a plena visibilidade da pista a partir da torre de controle e suas consequências. 5) O relatório não apresenta informações quanto à necessidade da futura concessionária ter registro no Cadastro Técnico Federal, emitido pelo Instituto Brasileiro do Meio Ambiente e Recursos Naturais Renováveis (IBAMA), bem como estar obrigada a pagar a Taxa de Controle de Fiscalização Ambiental (TCFA), o que deve ser refletido no Custo Socioambiental. 6) O relatório deixou de analisar eventuais notificações e processos de não conformidade instaurados pelos órgãos competentes e que devem ser acompanhados pela futura concessionária. 7) O estudo não analisa a conformidade do aeroporto com as normas do Sistema Nacional de Vigilância Sanitária (ANVISA) e da Agência Nacional de Aviação Civil.</t>
  </si>
  <si>
    <r>
      <t xml:space="preserve">Capítulo 2 - 1) Em que pese ter listado corretamente as condicionantes da Licença de Operação atual do Aeroporto (LO 13515/2007), não constam no relatório, informações detalhadas e atualizadas quanto ao status atual das mesmas. 2) O relatório não apresenta histórico completo das Licenças Ambientais já emitidas para o Aeroporto.4) O relatório não informa do processo de supressão da vegetação que impede a plena visibilidade da pista a partir da torre de controle e suas consequências. 5) O relatório não apresenta informações quanto a necessidade da futura concessionária ter registro no Cadastro Técnico Federal, emitido pelo Instituto Brasileiro do Meio Ambiente e Recursos Naturais Renováveis (IBAMA), bem como estar obrigada a pagar a Taxa de Controle de Fiscalização Ambiental (TCFA), o que deve ser refletido no Custo Socioambiental. </t>
    </r>
    <r>
      <rPr>
        <sz val="11"/>
        <rFont val="Times New Roman"/>
        <family val="1"/>
      </rPr>
      <t>6) Não há análise de inconformidades perante a ANAC.</t>
    </r>
  </si>
  <si>
    <t>Capítulo 4. 1) O relatório não apresenta de forma detalhada a correspondência dos impactos descritos no capítulo e as Fases do projeto. Em outras palavras, não foi indicado de forma clara a relação dos impactos com cada uma das intervenções previstas; 2) O relatório não prevê a construção de nova Pista de Pouso e Decolagem (PPD) e tão somente adequações na atual. 3) O relatório não apresenta de forma detalhada uma análise quanto ao atrativo de fauna específica para a Área de Segurança Aeroportuária 4) O estudo não avalia a necessidade de supressão de vegetação.</t>
  </si>
  <si>
    <t>Capítulo 6. Anexo 2. Descrevem 13 passivos amebientais. Anexo 3. Capítulo 11 - precificam os custos. 1) Em uma análise comparativa entre os relatórios apresentados é possível verificar a existência de passivos não identificados no presente estudo. 2) Não foi possivel constatar a precificação de todos os passivos identificados</t>
  </si>
  <si>
    <t>Identificam 11 passivos ambientais no Aeroporto, apresentando o Anexo 5 - Banco de Dados dos passivos ambientais (descrição individualizada do passivo) e Anexo 6 – Ficha de caracterização de passivos ambientais. Item 3.3.1 - Precificam os passivos. 1) Em uma análise comparativa entre os relatórios apresentados é possível verificar a existência de passivos não identificados no presente estudo e devidamente precificados.</t>
  </si>
  <si>
    <t>Item 2.5. Anexos 2, 3 e 4.  1) O relatório não avalia o atual Plano Diretor Municipal consolidado na  Lei Complementar nº 279/2018; 2) Não há informações no relatório quanto a análise do Plano Diretor do Aeroporto (PDIR), elaborado pela Infraero e aprovado pela ANAC, por meio da Portaria nº 1861/SIA/2016; 3) O estudo não informa sobre a necessidade de elaboração do Plano Básico de Proteção de Aeródromos – PBZPA e do Plano de Zona de Proteção de Auxílios à Navegação Aérea – PZPANA. 4) Não há informações no relatório capazes de identificar a análise do Plano Básico de Zoneamento de Ruído (PBZR) elaborado em 2013, disponível no PDir aprovado pela ANAC. 5) O relatório não analisa a viabilidade de construção de uma nova Pista de Pouso e Decolagem (PPD) no aeroporto. 6) O relatório não apresenta informações e eventuais consequências decorrentes da existência de uma via pública municipal no interior dos limites do sítio aeroportuário.</t>
  </si>
  <si>
    <r>
      <t>Capitulo 4. 1</t>
    </r>
    <r>
      <rPr>
        <sz val="11"/>
        <rFont val="Times New Roman"/>
        <family val="1"/>
      </rPr>
      <t>) O relatório não apresenta análise detalhada quanto a necessidade de supressão de vegetação, bem como não apresenta medidas mitigadoras capazes de viabilizar a contrução de uma nova PPD no aeroporto.</t>
    </r>
  </si>
  <si>
    <t>Capítulo 7. O calendario não considera passos importantes de forma individual mas sim o aglomerado por etapas. 2) O estudo aponta processo de licenciamento simplificado para construções de alto impacto ambiental como a da nova PPD (No Capítulo 11, entretanto, aponta necessidade de EIA/RIMA.</t>
  </si>
  <si>
    <t>Capítulo 11. 1) Há definição de custos atinente ao licenciamento ambiental, implantação de programas com medidas mitadoras e custos correspondentes, contudo, o estudo parte da premissa de que não há passivos ambientais no sítio aeroportuário, estabelecendo custos para realização de estudos de investigação de áreas contaminadas, bem como não apresenta de forma clara e detalhada estratégias e soluções para viabilização do projeto. 2) O relatório não precifica alguns custos relacionados ao projeto (ex. Taxa de Controle de Fiscalização Ambiental (TCFA) que deverá ser paga pelo futuro operador). 3) O estudo deixa de apresentar orçamento de custos para elaboração do Plano Básico de Proteção de Aeródromos – PBZPA e do Plano de Zona de Proteção de Auxílios à Navegação Aérea – PZPANA</t>
  </si>
  <si>
    <t>Capítulo 11 e Anexo 3. 1) Constataram-se erros na planilha apresentada. 2) O estudo deixa de apresentar orçamento de custos para elaboração do Plano Básico de Proteção de Aeródromos – PBZPA e do Plano de Zona de Proteção de Auxílios à Navegação Aérea – PZPANA, indicados no estudo como necessários. 3) Não foi possível verificar a precificação de todos os passivos</t>
  </si>
  <si>
    <t>Capítulo 6, Anexo 10. 1) O relatório não precifica todas as licenças necessárias e indispensáveis para as intervenções previstas. 2) O relatório não precifica alguns custos relacionados ao projeto (ex. Taxa de Controle de Fiscalização Ambiental (TCFA) que deverá ser paga pelo futuro operador). 3) O estudo deixa de apresentar orçamento de custos para elaboração do Plano Básico de Proteção de Aeródromos – PBZPA e do Plano de Zona de Proteção de Auxílios à Navegação Aérea – PZPANA</t>
  </si>
  <si>
    <t>Estudo de Engenharia e afins</t>
  </si>
  <si>
    <t>Inventário das condições existentes</t>
  </si>
  <si>
    <t>Avaliação das instalações existentes do aeroporto, com descrição e detalhamentos dos bens que constituirão a concessão.</t>
  </si>
  <si>
    <t>Faltou levantamento do canal de inspeção de segurança segregado para funcionários. / Apresenta avaliação das instalações existentes de forma bem ilustrada por fotos e bem organizada. Descreve com detalhes as estruturas existentes, apresenta em planta a sua localização e ilustra pontos levantados com fotos. Na avaliação do TPS, lista as áreas por componente. Na avaliação do acesso viário, apresenta o fluxo de acesso ao TPS e aos demais componentes. Mostra avaliação sobre TECA doméstico e TECA internacional, com acessos, áreas de carga e descarga, estacionamento e equipamentos.</t>
  </si>
  <si>
    <t>Avaliação da situação patrimonial das áreas que compõem o atual sítio aeroportuário.</t>
  </si>
  <si>
    <t>O estudo avalia a situação patrimonial das áreas que compõem o sítio aeroportuário, verificando a sua regularidade jurídica/imobiliária. Realizou due diligence e obteve matrícula atualizada. Apresenta em planta a localização das áreas e da sua regularidade. Apresenta levantamento sobre cercas e acessos.</t>
  </si>
  <si>
    <t xml:space="preserve"> </t>
  </si>
  <si>
    <t>Avaliação do zoneamento civil/militar e funcional do aeroporto.</t>
  </si>
  <si>
    <t>Áreas apresentadas conflitam com as áreas descritas na due diligence. Também não ficou claro se a área militar já foi ou não cedida.
Pagina 64
O Aeroporto do Recife possui área total de 4.229.140,40 m², sendo que 1.727.822,24 m² corresponde a área civil e 2.501.318,16 m² a área militar, conforme Plano Diretor do Aeroporto (PDIR) e Portaria EMAER n.º 37/4SC2, de 09 de julho de 2008 anexos (Anexo 2.1).
Pagina 76
Assim, da área total de 4.229.141,00 m² do sítio, 1.475.535,02 m² correspondem a área militar e os outros 2.753.605,38 m² representam a área civil. A área prevista para expansão, que corresponde a 447.763,41 m², será de uso civil do aeroporto após a desapropriação.
Na página 77, o texto diz que a área militar PASSARÁ a uso civil, no entanto tal área aparece considerada como civil nas outras figuras de zoneamento. Não ficou claro a situação corrente de tal parte do sítio aeroportuário.
Não há detalhamento sobre o valor final avaliado das benfeitorias da área militar que poderá passar a civil. /  o estudo apresenta o zoneamento civil/militar, com a distinção entre as diferentes áreas civis, áreas especiais e áreas militares. Apresenta a área a incorporar, conforme decreto municipal. Segue a diretriz da SAC (segundo envio, 11, "a") de zoneamento civil/militar proposto, considerando na Área Civil 01 a incorporação das áreas militares a serem transferidas. Entretanto, não informa a justificativa da avaliação das benfeitorias desta área (apenas traz o valor de R$ 182 milhões, sem apresentação dos cálculos), não atendendo totalmente o solicitado na diretriz da SAC (segundo envio, 11, "b").
Zoneamento funcional: apresenta zoneamento funcional adequado, com o quantitativo e percentual de áreas dentro de cada zona funcional proposta. Apresenta justificativa para diferença entre área total do sítio e área do zoneamento funcional (faixa de pista fora do sítio).</t>
  </si>
  <si>
    <t>Avaliação do(s) plano(s) de proteção de obstáculos.</t>
  </si>
  <si>
    <t>O estudo informa que SBRF possui PBZPA aprovado pelo DECEA e analisa os obstáculos às superfícies de proteção por modelo do Google Earth. Informa que o PBZPA aprovado não lista os obstáculos encontrados e que a necessidade de atualização do PBZPA junto ao DECEA requer levantamento topográfico para verificar e confirmar (ou não) os obstáculos. Analisa a carta de obstáculos (AOC) e informa os obstáculos neste documento. Informa também o obstáculo mapeado na AIP. O estudo também informa que SBRF possui PZPANA aprovado pelo DECEA, analisa os obstáculos via Google Earth e conclui pela necessidade de atualização do PZPANA junto ao DECEA, verificando os obstáculos por levantamento topográfico. Destaca que o PZPANA aprovado não possui levantamento do VOR encontrado na visita em campo.</t>
  </si>
  <si>
    <t>Avaliação do plano de zoneamento de ruído.</t>
  </si>
  <si>
    <t>Faz referências ao relatório de estudos ambientais</t>
  </si>
  <si>
    <t>O estudo apresenta justifica para o tipo de plano (PEZR); apresenta hipóteses e parâmetros adotados e constrói as curvas de ruído utilizando software específico. A análise do uso e ocupação do solo decorrente das curvas de ruído é analisada no Relatório de Estudos Ambientais. A penalização de 5% na nota qualitativa se deve a não ter sido comentado/analisado PEZR do aeroporto hoje - não é informado se há PEZR aprovado ou não.</t>
  </si>
  <si>
    <t>Avaliação da capacidade instalada quanto ao(s) terminal(is) de passageiro(s) e terminal (is) de carga(s).</t>
  </si>
  <si>
    <t>Quanto ao TPS, o estudo avalia a capacidade existente utilizando metodologia IATA e apresenta os resultados obtidos no item 1.3.2 Sistema Terminal de Passageiros. Quanto ao TECA, o estudo apresenta as premissas que considerou para avaliação da capacidade e os resultados obtidos no item 1.3.3 Sistema Terminal de Cargas. Não explica, contudo, a utilização do valor de 8 t/m² para avaliação do TECA.</t>
  </si>
  <si>
    <t>Avaliação da capacidade instalada da infraestrutura de aeronáutica (quando aplicável).</t>
  </si>
  <si>
    <t>Avaliação da capacidade instalada quanto ao sistema de pistas e pátio(s) de aeronaves.</t>
  </si>
  <si>
    <t>Existe descrição das características físicas do sistema de pistas e pátios, no entanto não há analise de capacidade operacional compatível com os padrões e regras vigentes do DECEA.</t>
  </si>
  <si>
    <t>O estudo avalia capacidade do sistema de pista conforme metodologia MCA 100-14. Apresenta os cálculos, os parâmetros adotados e os resultados obtidos. Apresenta planta com identificação das taxiways e avalia as taxiways conforme requisitos para operação e suas características geométricas, identificando restrições operacionais. Avalia capacidade estática e dinâmica do pátio principal e avalia equipamentos de rampa.</t>
  </si>
  <si>
    <t>Avaliação da capacidade instalada quanto à aviação geral.</t>
  </si>
  <si>
    <t>Existe descrição das características físicas do sistema, no entanto não há analise de capacidade operacional.</t>
  </si>
  <si>
    <t xml:space="preserve">O estudo avalia que o aeroporto necessidade de TAG por apresentar movimento anual de passageiros de aviação geral superior a 25 mil, conforme metodologia Infraero. A penalização neste item decorre da conclusão da necessidade de TAG vir apenas desta metodologia única - pode haver outras metodologias que caracterizem melhor o tipo de passageiros de aviação geral - se utilizam o TPS ou já embarcam direto pelos hangares, por exemplo. </t>
  </si>
  <si>
    <t>Avaliação da capacidade instalada quanto à infraestrutura de administrativo e manutenção.</t>
  </si>
  <si>
    <t>Apresenta avaliação conforme metodologia Infraero.</t>
  </si>
  <si>
    <t>Avaliação da capacidade instalada quanto à infraestrutura de apoio às operações e às companhias aéreas.</t>
  </si>
  <si>
    <t>Avaliação da capacidade instalada quanto à infraestrutura básica.</t>
  </si>
  <si>
    <t>No item de Avaliação das Instalações Existentes, subitem 1.2.10.3 Esgoto Sanitário, o estudo apresenta informações detalhadas sobre vazão da estação elevatória e da ETE; no item 1.3 Avaliação da Capacidade Instalada, por outro lado, a avaliação da capacidade do esgoto sanitário é calculada como um volume por área - poderia ter explorado as informações mencionadas no item anterior.</t>
  </si>
  <si>
    <t>Avaliação da capacidade instalada quanto a aspectos ambientais.</t>
  </si>
  <si>
    <t>O Relatório de Engenharia apenas informa os aspectos ambientais que devem ser observados e informa que a avaliação sobre eles está no Relatório de Estudos Ambientais.</t>
  </si>
  <si>
    <t>Desenvolvimento do sítio aeroportuário</t>
  </si>
  <si>
    <t>A partir da solução considerada mais adequada para o desenvolvimento do sítio aeroportuário, foram apresentadas as fases de implantação, contemplando uma concepção modular e balanceada.</t>
  </si>
  <si>
    <t xml:space="preserve">Capitulo 3 / 3.5.1 e 3.5.3 o planejamento apresentado traz faseamento de 10 em 10 anos.
Ficou claro pelo cruzamento das informações das fases em 3.5.2.1 que o primeiro grafico reflete as datas de cada fase e o segundo não. Quando cruzadas estas datas com as trazidas no Anexo 2 CAPEX OPEX verifica-se também discrepancia de datas. 
Descreveu razoavelmente bem as premissas utilizadas nos calculos de dimensionamento. Contudo nao foi possivel identificar o balanceamento, dado que os calculos apresentados são sintetizados e nao há uma analise de merito robusta quanto aos outputs resultantes dos calculos (ex. calculo de curbside 3.4.3.2). </t>
  </si>
  <si>
    <t>O estudo análise alternativas e escolhe a solução mais adequada para o desenvolvimento do sítio, justificando os motivos da escolha. Em seguida, apresenta detalhadamente as fases de implantação propostas. Considera concepção modular e balanceada - expande o TPS, o pátio e as estruturas associadas de maneira modular, de acordo com o crecimento da demanda, e balanceada, avaliando a expansão dos sistemas em conjunto (ex: expansão do pátio, do sistema de pistas, da CUT e do TPS conjuntamente).</t>
  </si>
  <si>
    <t>Para o desenvolvimento do sítio aeroportuário foi analisado o Plano Diretor do aeroporto elaborado pela Infraero, bem como os estudos e projetos existentes.</t>
  </si>
  <si>
    <t>Apenas apresentou a descriçao do Plano Diretor, porém, não analisou nem apresentou plantas</t>
  </si>
  <si>
    <t>Foi apresentado o Plano Diretor do aeroporto elaborado pela Infraero, bem como outras obras em andamento ou mapeadas, no item 2.1 Estudos e Projetos Existentes. O estudo analisa este Plano Diretor ao elaborar as alternativas propostas para o desenvolvimento do aeroporto, conforme evidenciado no item 2.4 Estudo de Alternativas. São estudadas alternativas semelhantes às alternativas propostas no Plano Diretor da Infraero, porém com análises e melhorias dadas as projeções de demanda, o novo zoneamento civil/militar e os custos envolvidos.</t>
  </si>
  <si>
    <t>Foram apresentadas análise de possíveis restrições de tráfego aéreo e interferências entre as operações do aeroporto e de aeroportos próximos, para cada fase/etapa de planejamento, de acordo com a solução adotada e com as informações do DECEA.</t>
  </si>
  <si>
    <t>Foram apenas apresentados possíveis restrições, porém, sem nenhuma análise</t>
  </si>
  <si>
    <t>Atendido no item 2.2 Análise do tráfego aéreo e possíveis restrições.É feita análise de possíveis restrições considerando a operação atual e a futura planejada; o relatório então informa que, mesmo para a situação futura, as restrições podem ser tratadas por meio das medidas elencadas no item 2.2.8.1 Mitigação dos Efeitos Adversos.</t>
  </si>
  <si>
    <t>Foram apresentadas sugestões de equacionamento de possíveis restrições de tráfego aéreo e interferências entre as operações do aeroporto e de aeroportos próximos, para cada fase/etapa de planejamento, de acordo com a solução adotada e com as informações disponibilizadas pelo DECEA.</t>
  </si>
  <si>
    <t>Não analisou detalhadamente as restrições, logo, não apresenta detalhes das possíveis soluções às restrições do tráfego aéreo</t>
  </si>
  <si>
    <t>Atendido no item 2.2.8 Equacionamento das Restrições de Tráfego Aéreo e Interferência com Aeródromos. A Tabela 2-11 apresenta medidas mitigadoras que devem ser adotadas e a Tabela 2-12 apresenta as melhorias de tráfego aéreo pelo aumento da demanda ao longo dos anos.</t>
  </si>
  <si>
    <t>No desenvolvimento do sítio aeroportuário foi elaborado projeto de engenharia, com as fases/etapas de implantação consistentes com as projeções de demanda, atendendo os parâmetros e especificações técnicas mínimas, que busque maior eficiência à utilização das instalações.</t>
  </si>
  <si>
    <t xml:space="preserve">O projeto não está detalhado a ponto de permitir o atendimento aos parâmetros e especificações técnicas. Não há evidencias que a proposta atende às especificações técnicas buscando uma maior eficiência. </t>
  </si>
  <si>
    <t>Foi colocado a troca das pontes de embarque para aproximar as aeronaves do terminal para livar superfície limitadora de obstáculos. No entanto, não foi descrito se isso impactaria nas vias de serviço e tráfego de equipamentos de rampa. / O estudo apresenta as projeções de demanda no item 2.3.1 Análise da Demanda. A partir disso, analisa os sistemas de pistas, de pátios e do TPS comparando a capacidade com a demanda projetada, no item 2.3.3 Diretrizes de Desenvolvimento. No item 2.5.2 Programa de Necessidades, resume as necessidades das instalações requeridas nas fases de implantação propostas. Em seguida, apresenta o anteprojeto desenvolvido, ilustrando as obras requeridas para cada fase de implantação. Observa-se, então, que o estudo planeja fases de implantação condizentes com as projeções de demanda, o que evidencia uma busca por eficiência, uma vez que as obras propostas e o seu momento de execução são justificados pela projeção de demanda apresentada. Além disso, evidencia-se o atendimento a parâmetros e especificações técnicas por meio da consideração das normas técnicas aplicáveis (especificações de segurança para projeto do sistemas de pistas, retiradas de obstáculos, normas IATA para TPS).</t>
  </si>
  <si>
    <t xml:space="preserve">Apresentação de projeto de engenharia, com as fases/etapas de implantação considerando a maximização do retorno esperado do projeto. </t>
  </si>
  <si>
    <t>O projeto não está detalhado a ponto de permitir a análise da maximização do retorno. Em 3.1 do Anexo 2 (CAPEX OPEX) traz apenas uma tabela com as fases e obras necessárias, que por sua veza não corresponde ao apresentado em 3.5.2 do relatorio de engenharia. No item 5 do Anexo 2 traz o resumo dos investimentos conforme as fases previstas anteriormente.</t>
  </si>
  <si>
    <t>No item 2.4 Estudo de Alternativas, o estudo apresenta as propostas analisadas para o desenvolvimento do aeroporto. Justifica a alternativa escolhida com base na maximazação do retorno, apresentando descritivo no item 2.4.3 Maximização do retorno. Além disso, observa-se também que a divisão do desenvolvimento em fases de implantação seguiu a projeção de demanda, propondo obras  quando necessárias / justificadas pela demanda.</t>
  </si>
  <si>
    <t xml:space="preserve">Para fins de dimensionamento do terminal de passageiros, foram considerados os parâmetros vigentes relativos ao nível de serviço ótimo (nível “C“) da Associação do Transporte Aéreo Internacional (IATA). </t>
  </si>
  <si>
    <t>Tendo em vista que o projeto não apresenta detalhes do lay-out que permitam uma análise da capacidade de cada componente, apresentando apenas qual deveria ser o parâmetro recomendado pelo norma. Não apresenta evidências de que esteja cumprindo os parâmetros mencionados.</t>
  </si>
  <si>
    <t>No Relatório de Engenharia, o estudo informa que utiliza a metodologia IATA; tal fato pode ser comprovado por meio da planilha SBRF_Engenharia_Dimensionamento_1.00.xlsx, demonstrando o dimensionamento do TPS.</t>
  </si>
  <si>
    <t>O anteprojeto de engenharia é compatível com o estudo de mercado</t>
  </si>
  <si>
    <t>não apresenta evidências do atendimento do estudo de mercado</t>
  </si>
  <si>
    <t>No item 2.3.1 Análise da Demanda, o estudo apresenta a projeção do mercado. A partir de então, apresenta as fases de implantação consistentes com a projeção de demanda, resumindo as necessidades mapeadas na Tabela 2-69 da Pág. 400. O anteprojeto de engenharia é apresentado mostrando também as fases de implantação propostas, dentro da necessidade mapeada com base na projeção de demanda.</t>
  </si>
  <si>
    <t>O anteprojeto de engenharia contém os elementos do projeto básico de que trata a Lei n. 8.987, de 13 de fevereiro de 1995 e legislação complementar, especialmente no que se refere às características físicas básicas da obra, considerando-se as informações legais e técnicas que regem e limitam o objeto da concessão.</t>
  </si>
  <si>
    <t>O anteprojeto de engenharia indica, ainda que de forma preliminar, o cronograma de execução da obra.</t>
  </si>
  <si>
    <t>Indica de forma superficial em 3.1 do Anexo 2 OPEX CAPEX</t>
  </si>
  <si>
    <t>No item 2.5.1 Fases de Planejamento e Cronograma Estimado de Obras, o estudo apresenta um cronograma previsto para o plano de desenvolvimento do aeroporto. A penalização neste item decorre do fato que o cronograma de execução da obra foi apresentado de forma macro (todas as fases com a mesma duração de 24 meses); não foram abertas as principais entregas dentro desde prazo ou justificado se este prazo de 24 meses é adequado, inclusive igual para as 3 fases de implantação de obras. Na planilha anexa 0202 CAPEX SBRF, há um cronograma por ativos, porém coloca o mesmo prazo de 24 meses em todos - pergunta-se a justificativa, ou o detalhamento.</t>
  </si>
  <si>
    <t>O anteprojeto de engenharia apresenta desenhos esquemáticos, croquis ou imagens, quando necessários para o perfeito entendimento dos principais componentes da obra.</t>
  </si>
  <si>
    <t>Indica de forma superficial no anexo 1 plantas. Não é suficiente para detalhar as soluções e principais características físicas e construtivas das propostas.</t>
  </si>
  <si>
    <t>Os fluxos de embarque de passageiros domésticos e internacionais estão se cruzando no saguão antes do acesso à inspeção de segurança. Posições de desembarque no meio-fio e balcões de check-in no lado oposto do terminal ao da area de raio-x. A cerca proposta não possui protecão enterrada para evitar a passagem de animais que escavariam e passariam por debaixo. Apresenta projetos do TPS apenas na fase 1. Apresenta premissas de cálculos para as necessidades futuras e os resultados obtidos, no entanto, não apresenta os cálculos.</t>
  </si>
  <si>
    <t>O anteprojeto de engenharia apresenta outras investigações e ensaios, quando couber.</t>
  </si>
  <si>
    <t>Apenas menciona visita ao aeroporto. Não menciona outras investigações ou ensaios.</t>
  </si>
  <si>
    <t xml:space="preserve">O anteprojeto de engenharia apresenta medição do Índice de Irregularidade Longitudinal na pista de pouso e decolagem, sondagens e ensaios de caracterização do solo em dois pontos distintos do aeroporto. Observa-se que o estudo buscou realizar investigações e ensaios para direcionar a solução de engenharia proposta e melhor embasar o anteprojeto desenvolvido. </t>
  </si>
  <si>
    <t>O anteprojeto de engenharia considera as normatizações da ANAC e, subsidiariamente, normas ABNT relativas a ruídos, ergonomia e conforto, quando existentes.</t>
  </si>
  <si>
    <t xml:space="preserve">No item "2.3.2.1 Normas e Regulações", é mencionado o atendimento a normas ANAC e ABNT. Em relação a conforto, o estudo informa que, em se tratando do TPS, está relacionado a nível de serviço, que é considerado conforme IATA por determinação da ANAC/SAC. Sobre ruído, o estudo apresenta o PZR. </t>
  </si>
  <si>
    <t>Estimativas de CAPEX e OPEX</t>
  </si>
  <si>
    <t>Determinação dos quantitativos dos investimentos, referenciada em projetos-padrão compatíveis com os demais elementos do projeto básico utilizados, em quantidades agregadas principais ou em outras metodologias aplicáveis.</t>
  </si>
  <si>
    <t>O estudo apenas apresenta o projeto do Plano de Desenvolvimento para as fases propostas. Este projeto não possibilita determinar os quantitativos de investimento. Assim, não há evidência / referência dos quantitativos de investimentos apresentados nas planilhas de CAPEX.</t>
  </si>
  <si>
    <t>As planilhas de CAPEX apresentam os quantitativos dos investimentos previstos, com as planilhas de preços unitários referenciais. Os quantitativos da planilha de CAPEX não apresentam rastreabilidade em todos os projetos, por exemplo, não apresenta os projetos que permitam identificar escadas rolantes e elevadores para todas as fases.</t>
  </si>
  <si>
    <t>Nas estimativas de CAPEX e OPEX, os preços unitários estão baseados em sistemas oficiais de preço, em preços de mercado ou em valores referenciais admitidos pela Administração Pública Federal, principalmente pelos órgãos de fiscalização e controle.</t>
  </si>
  <si>
    <t>Anexo 2 - CAPEX e OPEX: O estudo informa que utilizou como referência para precificação os preços utilizados pela INFRAERO em contratação de quatro obras citadas (Torre de Controle de Salvador, TECA de Porto Alegre, TPS, pátio e sistema viário de Fortaleza e PAPI de Joinville). Em seguida, o estudo apresenta as planilhas de base que utilizou para o CAPEX do aeroporto analisado. Contudo, não é possível identificar em cada custo unitário destas planilhas a base do seu valor - se SICRO, SINAPI ou qual referência utilizada. No item 4.1 do Anexo 2, que trata de CAPEX e OPEX, informa-se que foram utilizados os valores para o Estado do Rio de Janeiro.</t>
  </si>
  <si>
    <t>O estudo apresenta preços com base nos sistemas de custos referenciais e utilizando orientações dos órgãos de fiscalização e controle. Item 3.1.1 do Relatório de Engenharia. Contudo, não apresenta fonte ou fundamentação para os preços dos equipamentos (pontes de embarque, esteiras de bagagem, escadas rolantes e elevadores)</t>
  </si>
  <si>
    <t>Nas estimativas de CAPEX e OPEX, as estimativa de custo global dos investimentos tem como base as quantidades, preços e demais elementos do projeto, possuindo a precisão e confiabilidade compatíveis com o nível de detalhamento do elemento técnico sob análise.</t>
  </si>
  <si>
    <t>O estudo apenas apresenta o projeto do Plano de Desenvolvimento para as fases propostas, sem apresentar quantitativos das obras. Por isso, não é possível precisar se os quantitativos apresentados nas estimativas do custo global dos investimentos na planilha de CAPEX estão compatíveis com a solução proposta.</t>
  </si>
  <si>
    <t>1) Relatório de Engenharia, prevê para a Fase 1 construção de subestações elétricas. Na planilha de CAPEX, não é considerado tal investimento - apenas são considerados os equipamentos de elétrica, dentro do item "Infraestrutura Básica", sem a consideração das obras civis necessárias.
2) Na avaliação da capacidade, 1.3.10.4 Resíduos Sólidos, o estudo apresenta que há hoje uma área de 1.308 m², já sobrecarregada. Continuando, apresenta, no item 2.5.2 Programa de Necessidades, que há atualmente uma área disponível de 4.727 m² para resíduos sólidos que atenderia até o final da concessão, destoante da informação anterior. Na pág. 495, o estudo propõe ampliar a central de resíduos na Fase 02. Uma vez que já está sobrecarregada, imagina-se que a ampliação seria mais adequada na Fase 01. De toda forma, a planilha de CAPEX não prevê nenhum investimento na central de resíduos ao longo da concessão.
3) No item de avaliação da capacidade quanto à água potável, 1.3.10.2, o estudo apresenta que os reservatórios hoje já se encontram sobrecarregados. Na pág. 492, o estudo propõe ampliar o sistema de reservação nas Fases 02 e 03. Contudo, este investimento não é considerado no CAPEX. 
4) Na pág. 493, o estudo propõe ampliação na ETE. O investimento em ETE é previsto apenas na Fase 2 da planilha do CAPEX, e ainda assim de maneira distinta ao recomendado no anteprojeto (pág. 493).
5) Na Fase 3, o estudo prevê a construção de um novo EDG, de 34.300 m² (7 pav). A planilha de CAPEX prevê este item com 4.900 m² (área de apenas 1 pavimento do EDG).</t>
  </si>
  <si>
    <t>Quando verificada a necessidade de utilização de áreas externas aos limites do sítio aeroportuário para viabilizar a ampliação da infraestrutura aeroportuária, deverão ser considerados e estimados os custos de desapropriação referentes à expansão.</t>
  </si>
  <si>
    <t>O estudo não menciona a necessidade de utilização de áreas externas.</t>
  </si>
  <si>
    <t>O estudo informa a necessidade de desapropriação de área de 1.789 m² e apresenta uma consideração sobre os custos de desapropriação no Anexo 4.6 Quadro de Valores para Desapropriação. A penalização da nota ocorre pois o custo com desapropriação por m² é estimado com base em levantamento no Zap Imóveis.</t>
  </si>
  <si>
    <t>Quando verificada a necessidade de limitações administrativas adicionais em áreas próximas ao aeroporto (art. 43 da Lei n. 7.565, de 1986), deverão ser considerados e estimados os eventuais custos de indenização (art. 46 da Lei n. 7.565, de 1986).</t>
  </si>
  <si>
    <t>Os custos operacionais estão baseados em referências de custos eficientes, inclusive com benchmarking de outros aeroportos semelhantes, nacionais e internacionais.</t>
  </si>
  <si>
    <t>No Anexo 2 - CAPEX e OPEX, o estudo informa que utiliza para projetar os custos do aeroporto um percentual em relação às receitas (47%), estimado com base nos aeroportos concedidos. Divide então os custos nos principais centros de custo (pessoal, manutenção, utilidades e serviços terceirizados) utilizando por base novos percentuais, que também informa como sendo obtidos em análise dos aeroportos já concedidos. Não há detalhamento / evidência destes percentuais utilizados dos aeroportos concedidos. Uma vez que o estudo não avalia os custos operacionais do aeroporto (a projeção de custos utiliza percentuais adotados), não faz análise dos custos projetados com benchmark de outros aeroportos, já que utiliza estes mesmos aeroportos na própria projeção dos custos.</t>
  </si>
  <si>
    <t>O estudo apresenta custos com referências de benchmark de outro aeroportos nacionais e internacionais, apresentados no Relatório de Mercado.</t>
  </si>
  <si>
    <t>Os custos operacionais do aeroporto contêm além dos custos de manutenção e de capital, custos de pessoal, material de consumo, serviços públicos e serviços contratados ou terceirizados. Os custos deverão ser compatíveis com as soluções adotadas para o desenvolvimento do sítio aeroportuário. Os custos refletem  possíveis ganhos de escala da gestão conjunta de aeroportos, quando aplicável.</t>
  </si>
  <si>
    <t>O estudo não faz avaliação dos custos, apenas estima os custos como um percentual em relação às receitas (47%), tendo como base os aeroportos concedidos. Não avalia ganhos de eficiência ao longo do período de concessão, considerando o mesmo percentual em relação às receitas por todo o período. Não avalia os custos atuais do aeroporto, para projeção dos custos futuros (apenas apresenta informações sobre custo com pessoal INFRAERO no Anexo - Relatório Trabalhista). Não há compatibilização entre os custos e as soluções de desenvolvimento propostas. Apresenta possíveis ganhos de escala por gestão de aeroportos em bloco (25,70%), sem detalhar as referências. Não é possível identificar nos custos apresentados os custos relacionados a serviços públicos. O relatório informa que considera IPTU e informa a metodologia utilizada, mas não apresenta os valores de IPTU calculados.</t>
  </si>
  <si>
    <t xml:space="preserve">Não foi citado ganho de escala com relação a outros aeroportos do Bloco. / O estudo apresenta: custos com pessoal, custos com serviços de terceiros, custos com material de consumo e outros custos associados à concessão (outorga variável, seguro-garantia, custos e despesas ambientais e custos e despesas de transição). Custos de manutenção estariam incluídos em custos com terceiros e custos com materiais. Os custos crescem em função da movimentação de passageiros - não refletem eventuais aumentos da infraestrutura (por exemplo no início da fase), compatibilizando com as soluções de expansão e ampliação adotadas. Não há menção sobre ganhos de escala da gestão conjunta de aeroportos (bloco). </t>
  </si>
  <si>
    <t>Análise dos contratos vigentes entre o operador aeroportuário atual e outros agentes relacionados ao aeroporto e avaliação dos impactos jurídicos (elaboração de due dilligence).</t>
  </si>
  <si>
    <r>
      <t xml:space="preserve">O estudo apresenta metodologia de </t>
    </r>
    <r>
      <rPr>
        <i/>
        <sz val="11"/>
        <color indexed="8"/>
        <rFont val="Times New Roman"/>
        <family val="1"/>
      </rPr>
      <t>due diligence</t>
    </r>
    <r>
      <rPr>
        <sz val="11"/>
        <color indexed="8"/>
        <rFont val="Times New Roman"/>
        <family val="1"/>
      </rPr>
      <t xml:space="preserve"> dos contratos e apresenta um quadro de valores compilados para receitas comerciais de contratos analisados (Anexo - Relatório de Contratos). Da apresentação das premissas, o relatório já conclui apresentando os valores obtidos. Não apresenta evidências, nem quais contratos foram analisados. Não analisa ou menciona contratos operacionais, que incidem no OPEX.</t>
    </r>
  </si>
  <si>
    <t>A due diligence de contratos comerciais é apresentada no Anexo 5 ao Relatório de Engenharia.</t>
  </si>
  <si>
    <t xml:space="preserve">Faltou levantamento do canal de inspeção de segurança segregado para funcionários. </t>
  </si>
  <si>
    <t>Não há menção de principais obstáculos ou possíveis restrições impostas, apenas figura bidimensional com as superfícies plotadas.</t>
  </si>
  <si>
    <t>Há divergência para um número de capacidade total para o atual terminal. Há descrição da infraestrutura, no entanto não há análise da capacidade de cada elemento processador de pax.</t>
  </si>
  <si>
    <t>Existe descrição das características físicas do sistema de pistas e pátios, no entanto não há analise de capacidade operacional compatível com os padrões e regras vigentes do DECEA. Existe descrição de capacidade estática dos pátios.</t>
  </si>
  <si>
    <t>Há descrição da capacidade atual, mas não há comparativo com movimentação atual e nem com demanda.</t>
  </si>
  <si>
    <t xml:space="preserve">Capitulo 3 / 3.5.1 e 3.5.3 o planejamento apresentado traz faseamento de 10 em 10 anos (2030, 2040, 2050). 
Descreveu razoavelmente bem as premissas utilizadas nos calculos de dimensionamento. Contudo nao foi possivel identificar o balanceamento, dado que os calculos apresentados são sintetizados e nao há uma analise de merito robusta quanto aos outputs resultantes dos calculos (ex. calculo de curbside 3.4.3.2). </t>
  </si>
  <si>
    <t>Custos de desapropriação foram apresentados de forma confusa</t>
  </si>
  <si>
    <t>A cerca proposta não possui protecão enterrada para evitar a passagem de animais que escavariam e passariam por debaixo. Apresenta layout do TPS apenas para a fase 1</t>
  </si>
  <si>
    <t>Não há justificativa do preço utilizado para os equipamentos: pontes de embarque, sistema de bagagem, escadas rolantes.</t>
  </si>
  <si>
    <t>A planilha de CAPEX, Fase 1, no que tange à infraestrutura básica, apresenta dados em desacordo com o Relatório de Engenharia, relativos à ETE: a planilha apresenta uma nova ETE (R$ 715 mil), mais uma ampliação de 2.600 m²; o Relatório de Engenharia (pág. 343), prevê apenas uma ampliação de 1.350 m² na ETE já existente do aeroporto. Esta mesma planilha apresenta dados também em desacordo com o Relatório de Engenharia relativos à vias de serviço: há uma inversão entre os valores de quantitativos previstos para vias pavimentadas e vias não pavimentadas, entre a planilha e o Relatório.</t>
  </si>
  <si>
    <t>2.2.1 Não menciona</t>
  </si>
  <si>
    <t>Pag 38 – custo de desapropriação de 1,5MM
Pag 53 tab 1-1: Gastos com desapropriações 11,55MM
Pag 323: custo de desapropriação de 1,5MM
Pag 421 tab 3-1: Gastos com desapropriações 11,55MM
O estudo propõe a desapropriação de 79,9 mil m²; contudo, apresenta valor estimado com base no site "vivalocal".</t>
  </si>
  <si>
    <t>Os custos apresentados crescem ao longo do tempo conforme a movimentação de passageiros - sem compatibilização direta com o aumento da infraestrutura (por exemplo, na ampliação do TPS). Não há menção sobre possíveis ganhos de escala em função da gestão conjunta de aeroportos (bloco).</t>
  </si>
  <si>
    <t>Há descrição da infraestrutura, no entanto não há análise da capacidade de cada elemento processador de pax.</t>
  </si>
  <si>
    <t xml:space="preserve">Capitulo 3 / 3.5.1 e 3.5.3 o planejamento apresentado traz faseamento de 10 em 10 anos.
Ficou claro pelo cruzamento das informações das fases em 3.5.2.1 que as datas de cada fase nao são exatamente as demonstradas nos graficos trazidos na mesma seção. Quando cruzadas estas datas com as trazidas no Anexo 2 CAPEX OPEX verifica-se também discrepancia de datas. 
Descreveu razoavelmente bem as premissas utilizadas nos calculos de dimensionamento. Contudo nao foi possivel identificar o balanceamento, dado que os calculos apresentados são sintetizados e nao há uma analise de merito robusta quanto aos outputs resultantes dos calculos (ex. calculo de curbside 3.4.3.2). </t>
  </si>
  <si>
    <t>Tabela 2-37: Lista de atividades administrativa indicadas ao aeroporto
Não prevê área para VIGIAGRO, o qual é órgão anuente na fiscalização alfandegária das operações internacionais.</t>
  </si>
  <si>
    <t>A cerca proposta não possui protecão enterrada para evitar a passagem de animais que escavariam e passariam por debaixo. Apresenta layout do TPS apenas para a fase 1.</t>
  </si>
  <si>
    <t>Não foi verificado consideração de ganho de escala com os outros aeroportos do bloco.</t>
  </si>
  <si>
    <t xml:space="preserve">Há descrição da infraestrutura, no entanto não há análise da capacidade de cada elemento processador de pax. </t>
  </si>
  <si>
    <t>O estudo não apresenta justificativa para os preços de equipamentos:  pontes de embarque, sistema de bagagem, elevadores, escadas rolantes.</t>
  </si>
  <si>
    <t>No Relatório de Engenharia, o estudo prevê 1.500 m² de ETE na Fase 01 e 3.000 m² na Fase 2 (ampliação de 1.500 m² nesta fase). Na planilha de CAPEX, contudo, está colocado como 3.000 m² na Fase 1.</t>
  </si>
  <si>
    <t>1) Não há evidências de que o quadro de funcionários proposto pelo consórcio é eficiente. 
2) Os custos com manutenção não são abertos - apresentam-se dentro dos custos de serviços terceirizados ou dentro de custos com material de consumo.
3) Os custos crescem em função do aumento do número de passageiros ao longo do tempo - não refletem eventuais ampliações na estrutura (ex: ampliação do TPS, nas datas previstas no cronograma para as obras das fases).
4) Não é possível identificar ganhos de escala da gestão conjunta de aeroportos (blocos).</t>
  </si>
  <si>
    <t xml:space="preserve">Capitulo 3 / 3.5.1 e 3.5.3 o planejamento apresentado traz faseamento de 10 em 10 anos (2030, 2040, 2050). 
Descreveu razoavelmente bem as premissas utilizadas nos calculos de dimensionamento. Contudo nao foi possivel identificar o balanceamento, dado que os calculos apresentados são sintetizados e nao há uma analise de merito robusta quanto aos outputs resultantes dos calculos (ex. calculo de curbside 3.4.3.2). Cita por exemplo em 3.5.2.1 que "Como o crescimento previsto é muito pequeno nos próximos anos para tornar viáveis múltiplas fases, a recomendação para este aeroporto é uma transformação em fase única de um novo terminal com uma área de 26.500m2. O terminal está programado para ter sua data de conclusão em 2036." Nao explica claramente </t>
  </si>
  <si>
    <t>Apenas apresentou a descriçao do Plano Diretor, porém, não analisou nem apresentou plantas. Sequer menciona projeto realizado pela SAC</t>
  </si>
  <si>
    <t>No Anexo 2 - CAPEX e OPEX, o estudo informa que utiliza para projetar os custos do aeroporto um percentual em relação às receitas (47%), estimado com base nos aeroportos concedidos. Divide então os custos nos principais centros de custo (pessoal, manutenção, utilidades e serviços terceirizados) utilizando por base novos percentuais, que também informa como sendo obtidos em análise dos aeroportos já concedidos. Não há detalhamento / evidência destes percentuais utilizados dos aeroportos concedidos. Uma vez que o estudo não avalia os custos operacionais do aeroporto (a projeção de custos utiliza percentuais adotados), não faz análise dos custos projetados com benchmark de outros aeroportos, já que utiliza estes mesmos aeroportos na própria projeção dos custos. Os aeroportos utilizados para avaliação dos percentuais citados são muito diferentes de Juazeiro.</t>
  </si>
  <si>
    <t>O estudo apresenta de maneira detalhada o levantamento e a avaliação das instalações e dos sistemas existentes no aeroporto. Ressalta-se a organização das informações e a ilustração por meio de fotos e figuras evidenciando os pontos levantados.</t>
  </si>
  <si>
    <t>O estudo apresenta a situação das subáreas dentro do sítio patrimonial - regularizadas e pendentes de regularização. Foi realizada due diligence, apresentando as matrículas atualizadas das áreas regularizadas. Sobre as áreas não regularizadas, é informado sobre Decreto Municipal que as declarada de utilidade pública para fins de desapropriação; não é encontrada informação relativa apenas a uma dessas áreas de regularização pendente. O estudo apresenta também processo judicial em curso para proceder a desapropriação mencionada no Decreto Municipal. Por fim, o estudo informa sobre o muro patrimonial, inclusive que sua extensão não cerca todo o sítio (invasão de uma rua), e mostra o acesso ao aeroporto, ilustrando com fotos obtidas em visita em campo.</t>
  </si>
  <si>
    <r>
      <rPr>
        <b/>
        <sz val="11"/>
        <rFont val="Times New Roman"/>
        <family val="1"/>
      </rPr>
      <t xml:space="preserve">Zoneamento civil/militar: </t>
    </r>
    <r>
      <rPr>
        <sz val="11"/>
        <rFont val="Times New Roman"/>
        <family val="1"/>
      </rPr>
      <t xml:space="preserve">O estudo apresenta as áreas civis e também a área especial reservada ao equipamento de navegação aérea radiofarol não direcional (NDB), a noroeste do sítio. Apresenta os quantitativos de cada área.
</t>
    </r>
    <r>
      <rPr>
        <b/>
        <sz val="11"/>
        <rFont val="Times New Roman"/>
        <family val="1"/>
      </rPr>
      <t xml:space="preserve">Zoneamento funcional: </t>
    </r>
    <r>
      <rPr>
        <sz val="11"/>
        <rFont val="Times New Roman"/>
        <family val="1"/>
      </rPr>
      <t>apresenta zoneamento funcional adequado, com quantitativos de áreas e percentual relativo de cada sistema/complexo. Informa sobre áreas da faixa de pista fora do sítio patrimonial, justificando a diferença entre a área patrimonial e a área do zoneamento funcional.</t>
    </r>
  </si>
  <si>
    <t>Não há menção de possíveis restrições impostas, apenas figura bidimensional com as superfícies plotadas.</t>
  </si>
  <si>
    <t>O estudo informa que SBKP não possui PBZPA aprovado pelo DECEA; apresenta PBZPA elaborado com base nas premissas informadas e avalia a existência de obstáculos utilizando Google Earth. Informa que SBKP não possui carta AOC e que AIP não identifica nenhum obstáculo. Também informa que SBKP não possui PZPANA aprovado no DECEA; também elabora PZPANA com base nas premissas informadas e avalia obstáculos por modelo do Google Earth. Conclui que é necessária homologação do PBZPA e do PZPANA no DECEA e a verificação dos obstáculos por levantamento topográfico.</t>
  </si>
  <si>
    <t>O Relatório descreve os termos e exigências do RBAC nº 161 relativos a ruído e justifica a opção pelo Plano Básico de Zoneamento de Ruído (PBZR) apresentando a movimentação anual dos últimos 3 anos. Constrói o PBZR para o aeroporto, inclusive apresentando as coordenadas das cabeceiras e do heliponto proposto. Apresenta no Anexo 1.7 ao Relatório de Engenharia a situação atual do PZR. A análise do uso e ocupação do solo decorrente das curvas de ruído é analisada no Relatório de Estudos Ambientais. A penalização de 5% neste item decorre por não haver sido feita menção a PBZR existente (ou não) para este aeroporto - vale observar que SBKG possui PDir aprovado pela ANAC.</t>
  </si>
  <si>
    <r>
      <t xml:space="preserve">Item </t>
    </r>
    <r>
      <rPr>
        <i/>
        <sz val="11"/>
        <rFont val="Times New Roman"/>
        <family val="1"/>
      </rPr>
      <t>1.3.2 Sistema Terminal de Passageiros</t>
    </r>
    <r>
      <rPr>
        <sz val="11"/>
        <rFont val="Times New Roman"/>
        <family val="1"/>
      </rPr>
      <t xml:space="preserve"> apresenta a capacidade instalada e a demanda para todos os componentes do TPS, apresentando também a metodologia de cálculo utilizada. Quanto ao TECA, o estudo informa que não existe TECA instalado e não foi identificada demanda para este setor.</t>
    </r>
  </si>
  <si>
    <t>O estudo calcula e avalia a capacidade horária da PPD; avalia a capacidade da pista de táxi; calcula capacidade estática e dinâmica do pátio e avalia área de equipamentos de rampa.</t>
  </si>
  <si>
    <t>Há descrição da capacidade atual, mas não há comparativo com movimentação atual e nem com demanda. Há uma referência de que a capacidade seria maior que a demanda, mas sem evidências e número de demanda.</t>
  </si>
  <si>
    <t>O estudo avalia a área de hangares disponível utilizando metodologia de cálculo de Manual da Infraero. Item 1.3.5.3. O estudo informa que não há TAG e que, também conforme Manual da Infraero, não seria necessário. Da mesma maneira, não há estacionamento para aviação geral e não seria necessário.</t>
  </si>
  <si>
    <t>O estudo avalia a capacidade das áreas de administração e manutenção no item 1.3.6. Utiliza parâmetros de Manual da Infraero para avaliar a área recomendada, comparando-a com a área existente.</t>
  </si>
  <si>
    <r>
      <t xml:space="preserve">Itens </t>
    </r>
    <r>
      <rPr>
        <i/>
        <sz val="11"/>
        <rFont val="Times New Roman"/>
        <family val="1"/>
      </rPr>
      <t>1.3.7 Sistema de Apoio às Operações</t>
    </r>
    <r>
      <rPr>
        <sz val="11"/>
        <rFont val="Times New Roman"/>
        <family val="1"/>
      </rPr>
      <t xml:space="preserve"> e</t>
    </r>
    <r>
      <rPr>
        <i/>
        <sz val="11"/>
        <rFont val="Times New Roman"/>
        <family val="1"/>
      </rPr>
      <t xml:space="preserve"> 1.3.8 Sistema de Apoio às Companhias Aéreas</t>
    </r>
    <r>
      <rPr>
        <sz val="11"/>
        <rFont val="Times New Roman"/>
        <family val="1"/>
      </rPr>
      <t>.</t>
    </r>
  </si>
  <si>
    <t>O estudo avalia, no item 1.3.10 Sistema de Infraestrutura Básica, a capacidade instalada quanto à infraestrutura básica. A penalização ocorre pois, no subitem 1.3.10.3 relativo à esgoto sanitário, o estudo informa que o esgoto produzido no aeroporto é tratado fora do sítio; contudo, o estudo, no item 1.2.10.3, informa que o esgoto sanitário do aeroporto é direcionado a duas fossas seguidas por sumidouro no próprio aeroporto.</t>
  </si>
  <si>
    <t>O relatório informa os aspectos ambientais que devem ser observados e que a avaliação desses aspectos está no Relatório de Estudos Ambientais.</t>
  </si>
  <si>
    <t>O estudo apresenta um plano de desenvolvimento em duas fases de implantação. A concepção é modular e balanceada pois prevê a expansão dos sistemas conforme a demanda, na fase 2. De toda forma, o investimento inicial na Fase 1 é muito maior em virtude de solucionar as não conformidades existentes e das desapropriações necessárias.</t>
  </si>
  <si>
    <t>O estudo apresenta e analisa a proposta do PDir. Item 2.1.</t>
  </si>
  <si>
    <r>
      <t xml:space="preserve">O estudo apresenta tais informações no item </t>
    </r>
    <r>
      <rPr>
        <i/>
        <sz val="11"/>
        <rFont val="Times New Roman"/>
        <family val="1"/>
      </rPr>
      <t>2.2 Análise de Tráfego Aéreo e Possíveis Restrições</t>
    </r>
    <r>
      <rPr>
        <sz val="11"/>
        <rFont val="Times New Roman"/>
        <family val="1"/>
      </rPr>
      <t>. É feita caracterização geral do aeroporto, perfil de movimento, caracterização do espaço aéreo, indicadores ATM, análise das condições meteorológicas, interferência com aeródromos próximos, restrições de tráfego aéreo e equacionamento de restrições de tráfego aéreo e interferência com aeródromos (medidas mitigadoras).</t>
    </r>
  </si>
  <si>
    <r>
      <t xml:space="preserve">O estudo apresenta sugestões no item </t>
    </r>
    <r>
      <rPr>
        <i/>
        <sz val="11"/>
        <rFont val="Times New Roman"/>
        <family val="1"/>
      </rPr>
      <t xml:space="preserve">2.2.7 Equacionamento das Restrições de Tráfego Aéreo e Interferência com Aeródromos </t>
    </r>
    <r>
      <rPr>
        <sz val="11"/>
        <rFont val="Times New Roman"/>
        <family val="1"/>
      </rPr>
      <t>- apresenta sugestões para mitigações dos efeitos adversos e para melhorias ao tráfego aéreo.</t>
    </r>
  </si>
  <si>
    <t>O estudo considera os parâmetros IATA.</t>
  </si>
  <si>
    <t>O anteprojeto indica cronograma, porém é macro - prevê mesmo tempo de execução de obras para todos os sistemas, sem abordar o tempo específico de cada um deles.</t>
  </si>
  <si>
    <t>O anteprojeto apresenta planos de desenvolvimento para as Fases 1 e 2, planta de pavimentação, cercas e acessos, limite patrimonial, zoneamento civil/militar e zoneamento funcional, PZR, PZPA e PZPANA. Contudo, o layout do TPS proposto só é apresentado para a Fase 1; o Relatório de Engenharia prevê uma expansão de 2.500 m² para a Fase 2 no TPS, mas não apresenta o layout proposto para esta fase.</t>
  </si>
  <si>
    <t>Item 2.3.2.1 Normas e Regulações.</t>
  </si>
  <si>
    <t>O estudo não prevê desapropriações.</t>
  </si>
  <si>
    <r>
      <t xml:space="preserve">O estudo informa a necessidade de desapropriação de área de 1.789 m² e apresenta uma consideração sobre os custos de desapropriação no </t>
    </r>
    <r>
      <rPr>
        <i/>
        <sz val="11"/>
        <rFont val="Times New Roman"/>
        <family val="1"/>
      </rPr>
      <t>Anexo 4.6 Quadro de Valores para Desapropriação</t>
    </r>
    <r>
      <rPr>
        <sz val="11"/>
        <rFont val="Times New Roman"/>
        <family val="1"/>
      </rPr>
      <t xml:space="preserve">. A penalização da nota ocorre pois o custo com desapropriação por m² é estimado com base em levantamento no site </t>
    </r>
    <r>
      <rPr>
        <i/>
        <sz val="11"/>
        <rFont val="Times New Roman"/>
        <family val="1"/>
      </rPr>
      <t>Viva Local</t>
    </r>
    <r>
      <rPr>
        <sz val="11"/>
        <rFont val="Times New Roman"/>
        <family val="1"/>
      </rPr>
      <t>.</t>
    </r>
  </si>
  <si>
    <t>O estudo informa que utiliza benchmarks apresentados no Relatório de Mercado. Não apresenta, contudo, benchmarks específicos de aeroportos semelhantes, de mesmo porte, no Nordeste ou em regiões próximas.</t>
  </si>
  <si>
    <t xml:space="preserve">O estudo apresenta: custos com pessoal, custos com serviços de terceiros, custos com material de consumo, custos com comunicação aeronáutica e outros custos associados à concessão (outorga variável, seguro-garantia, custos e despesas ambientais e custos e despesas de transição). Custos de manutenção estariam incluídos em custos com terceiros e custos com materiais. Os custos crescem em função da movimentação de passageiros - não refletem eventuais aumentos da infraestrutura (por exemplo no início da fase), compatibilizando com as soluções de expansão e ampliação adotadas. Não há menção sobre ganhos de escala da gestão conjunta de aeroportos (bloco). </t>
  </si>
  <si>
    <t>Apresenta due diligence dos contratos operacionais.</t>
  </si>
  <si>
    <t>O estudo apresenta levantamento e avaliação detalhada das instalações e sistemas existentes no aeroporto. Ressalta-se o detalhe das informações, a organização e a ilustração de todos os pontos levantados por meio de fotos, mapas e tabelas.</t>
  </si>
  <si>
    <t>Apresenta avaliação pouco detalhada, com alguns itens pendentes de análise</t>
  </si>
  <si>
    <t>O estudo apresenta a situação patrimonial de subáreas dentro da Área 01 - Área regularizada; foi feita due diligence e foram levantadas as matrículas atualizadas. Entretanto, sobre as áreas não regularizadas, o Relatório de Engenharia não traz informações sobre a situação atual, apenas descreve na pág. 67: "Em suma, o Aeroporto de Cuiabá possui apenas uma região devidamente regularizada, sendo necessária a determinação da situação para as áreas ditas legalizadas e não legalizadas no PDIR para consolidação do limite patrimonial do aeroporto." Há menção sobre uma área 07 na Figura 1-1 que não é identificada: pág. 66 - "Apesar da indicação de que apenas tal área não se encontra regularizada, destacamos que também não foram levantados documentos que comprovem a regularidade da área de 2.182.332 m² (soma das áreas 02, 05 e 07 da Figura 1-1), também mostrada no PDIR (Anexo 2.4).". Em relação a cercas e acessos, o relatório traz informações com bom detalhamento, ilustradas por fotos e mapas, e inclusive mostrando construções dentro do sítio aeroportuário e fragilidades.</t>
  </si>
  <si>
    <t>Zoneamento civil/militar: traz levantamento detalhado sobre área civil e áreas especiais, com o quantitativo e a descrição de cada área especial.
Zoneamento funcional: o zoneamento funcional está bem apresentado. Entretanto, há uma área definida como "Área de obras" que se localiza fora do limite patrimonial. Ainda que o relatório faça esta ressalva, apontando que a somatória considera uma área fora do sítio, não há a apresentação ou explicação de porquê esta área foi considerada no zoneamento funcional - trata-se de uma expansão do aeroporto fora do sítio? Não é explicado.</t>
  </si>
  <si>
    <t>Informa que zoneamento civil coincide com militar, sem apresentar detalhes. Zoneamento funcional não está adequado, pois concidera aviação geral e áreas verdes como área secundária</t>
  </si>
  <si>
    <t>Informa que SBCY não tem PBZPA aprovado pelo DECEA; constrói PBZPA conforme premissas apresentadas, analisa utilizando Google Earth e apresenta os obstáculos encontrados. Conclui com a necessidade de homologar PBZPA no DECEA e confirmar (ou não) os obstáculos via levantamento topográfico. Apresenta os obstáculos listados na carta AOC e na publicação AIP. Informa que SBCY não possui PZPANA aprovado pelo DECEA. Também constrói o PZPANA conforme premissas informadas e apresenta obstáculos encontrados via Google Earth, ressaltando a necessidade de levantamento topográfico e homologação no DECEA.</t>
  </si>
  <si>
    <t>Apenas apresenta o relatório. Não faz análise detalhada.</t>
  </si>
  <si>
    <t>2.2.5 / Relatório 3 - avaliaçao realizada em ëstudos ambientais</t>
  </si>
  <si>
    <t xml:space="preserve">Item 1.3.2 Sistema Terminal de Passageiros apresenta a capacidade instalada dos componentes do TPS. Para avaliação do TECA, o estudo apresenta um parâmetro de produtividade de processamento de carga anual de 8 t/m², com base no grau de automatização do processamento de carga atual; não apresenta, entretanto, justificativa para este valor utilizado. / Faltou levantamento do canal de inspeção de segurança segregado para funcionários. </t>
  </si>
  <si>
    <t>TPS: 2.5.1.3 incompleto/faltam dados/analise carece de refinamento, sem analise de mérito e numeros adequados.  Nao traz valores de capacidade dinamica (anual e HP)
TECA: Descrição trazida em 2.3.3 com razoável refinamento de dados, possibilitando inferencias basicas em termos de capacidade / Dados atuais de capacidade em 3.2.2.4.
Embora não traga no item específico de avaliação de capacidade as capacidades para alguns itens, no item de Desenvolvimento do Sitio Aeroportuário - Análise da Demanda e Capacidade (3.2) o estudo traz detalhamento completo das capacidades atuais</t>
  </si>
  <si>
    <t>O estudo calcula e avalia a capacidade horária da PPD; avalia a capacidade das pistas de táxi e apresenta restrição operacional existente; calcula capacidade estática e dinâmica dos pátios e avalia equipamentos de rampa.</t>
  </si>
  <si>
    <t>RWY: 2.5.1 (calculo de capacidade dinamica com MCA 100-14) / 2.3.1.1 (descrição fisica da rwy inventario)
Patio: 2.5.1.2 / 2.3.1.4 (descriçao fisica do patio inventario)
Embora não traga no item específico de avaliação de capacidade as capacidades para alguns itens, no item de Desenvolvimento do Sitio Aeroportuário - Análise da Demanda e Capacidade (3.2) o estudo traz detalhamento completo das capacidades atuais
Falha identificada: No texto de alternativas de desenvolvimento para PPD em 3.2.1.1 ele fala que o sistema atende a demanda projetada, depois logo a seguir diz que não, trazendo um calculo pela metodologia da FAA (diferente da apresentada em 2.5.1 e sem referenciar em 3.5). Apesar de prever uma adequação para uma possivel restrição de capacidade, o texto ficou sem nexo por isso. Como nas plantas ele trouxe as adequações propostas neste item (TWY paralela e 4 saidas para etr o fator FAA 1,0, foi considerada uma falha textual apenas com um desconto minimo)</t>
  </si>
  <si>
    <t>A avaliação de capacidade não é detalhada, se resume a descrever a condição atual e fazer referência à demanda futura.</t>
  </si>
  <si>
    <t>Itens 1.3.7 Sistema de Apoio às Operações e 1.3.8 Sistema de Apoio às Companhias Aéreas.</t>
  </si>
  <si>
    <t>A avaliação do sistema de esgoto é considerada como um volume tratado por m² da ETE - parâmetro macro; poderia ter utilizado dados da ETE existente no aeroporto, conforme informado no próprio relatório, no item de inventário das instalações existentes.</t>
  </si>
  <si>
    <t>apenas menciona possíveis impactos / Não há avaliação da capacidade instalada quanto a aspectos ambientais.</t>
  </si>
  <si>
    <t>O estudo avalia a projeção de demanda e apresenta o plano de desenvolvimento em 3 fases de implantação de acordo com a projeção. Utiliza-se um+a concepção modular e balanceada, que permite que os sistemas cresçam de acordo com a demanda prevista para cada fase, e de maneira balanceada entre eles. Item 2.5 Plano de Necessidades.</t>
  </si>
  <si>
    <t>Capitulo 3 / 3.5: 
Fases de Planejamento:
Fase 01 – 2019 a 2028 (9 anos e 6 meses)
Fase 02 – 2029 a 2038 (10 anos)
Fase 03 – 2039 a 2049 (10 anos e 6 meses)
Fases de Projeto
Etapa 1 – De janeiro de 2020 a dezembro de 2023;
Etapa 2 – De janeiro de 2029 a dezembro de 2030 e de janeiro de 2036 a
dezembro de 2038;
Etapa 3 – De janeiro de 2039 a dezembro de 2040.
Descreveu razoavelmente bem as premissas utilizadas nos calculos de dimensionamento. Embora nao tenha sido possivel verificar pontualmente os calculos e conversões para as capacidades do sistema do lado ar e do lado terra, o estudo traz uma conversão de ATM/h para PHP em 2.5.1.1 evidenciando preocupação com o balanceamento.</t>
  </si>
  <si>
    <t>No item 2.1 Estudos e Projetos Existentes, o estudo apresenta o Plano Diretor da Infraero e as obras em andamento. O PDir é analisado e inclusive se considera propostas similares às dele como alternativas de desenvolvimento. Entretanto, deve-se ressalvar que o estudo informa que considerará a obra do TPS como 100% concluída até agosto/18; tal fato não ocorrerá, uma vez que o mesmo estudo informa que a previsão de contratação se inicia em março/18 e os prazos da Infraero para contratação e execução da obra não permitem que tudo esteja concluído até agosto/18.</t>
  </si>
  <si>
    <t>Não mencionou obras previstas pela Infraero, apenas mencionou o Plano Diretor, mas sem realizar uma análise crítica.</t>
  </si>
  <si>
    <t>não encontrado</t>
  </si>
  <si>
    <t>Foi colocado a troca das pontes de embarque para aproximar as aeronaves do terminal para livar superfície limitadora de obstáculos. No entanto, não foi descrito se isso impactaria nas vias de serviço e tráfego de equipamentos de rampa.</t>
  </si>
  <si>
    <t>m 3.1 e 6 do Anexo 2 (CAPEX OPEX) traz um cronograma de fases e obras correspondente ao apresentado em 3.5 do relatorio de engenharia. E no item 3.7 do relatorio de engenharia traz o resumo dos investimentos conforme as fases previstas anteriormente.</t>
  </si>
  <si>
    <t>No Relatório de Engenharia, o estudo informa que utiliza a metodologia IATA; tal fato pode ser comprovado por meio da planilha SBCY_Engenharia_Dimensionamento_1.00.xlsx, demonstrando o dimensionamento do TPS.</t>
  </si>
  <si>
    <t>O anteprojeto apresenta cronograma macro. Na planilha anexa CAPEX SBCY, há ainda uma abertura por sistemas, com diferenciação entre prazos para obras em alguns dos sistemas, porém ainda de maneira macro - sem justificar / apresentar os cálculos dos prazos.</t>
  </si>
  <si>
    <t>Indica de forma detalhada em 3.1 e 6 do Anexo 2 (CAPEX OPEX), trazendo um cronograma de fases e obras correspondente ao apresentado em 3.5 do relatorio de engenharia. E no item 3.7 do relatorio de engenharia traz o resumo dos investimentos conforme as fases previstas anteriormente.</t>
  </si>
  <si>
    <t>A penalização ocorre pois o anteprojeto só apresenta plantas de layout do TPS na Fase 1. A Fase 2 prevê um aumento em 12.000 m² da área de processamento de passageiros e a Fase 3 prevê um aumento de 5.000 m² no TPS; contudo, não há plantas apresentando o layout previsto. / Os fluxos apresentados não parecem otimizados, pois o check-in ficaria no fim da área do meio-fio e o desembarque saindo no mesmo piso em um parte anterior. Esta posição do faz com que os pax embarqcando tenham que se deslocar por todo piso inferior e, no caso de alguns domesticos, todo o superior também.</t>
  </si>
  <si>
    <t>O anteprojeto de engenharia apresenta ensaios de medição do Índice de Irregularidade Longitudinal na pista de pouso e decolagem, sondagens e ensaios laboratoriais de caracterização do solo em 2 pontos distintos do aeroporto. Utiliza estes ensaios para caracterização da área para a nova PPD.</t>
  </si>
  <si>
    <t xml:space="preserve">Projeto básico não possui detalhamento suficiente para determinar os quantitativos dos investimentos. </t>
  </si>
  <si>
    <t>Informa que utilizou orçamento infraero, porém não demonstra com detalhamento suficiente para comprovar o uso das referências oficiais</t>
  </si>
  <si>
    <t>O estudo não prevê desapropriação.</t>
  </si>
  <si>
    <t>Projeto básico não possui detalhamento suficiente para quantificar seus elementos com precisão e confiabilidade necessário.</t>
  </si>
  <si>
    <t>Não detalha a necessidade de utilização de áreas externas</t>
  </si>
  <si>
    <t xml:space="preserve">O estudo apresenta: custos com pessoal, custos com serviços de terceiros, custos com material de consumo e outros custos associados à concessão (outorga variável, seguro-garantia, custos e despesas ambientais e custos e despesas de transição). Custos de manutenção estariam incluídos em custos com terceiros e custos com materiais. Os custos crescem em função da movimentação de passageiros - não refletem eventuais aumentos da infraestrutura (por exemplo no início da fase), compatibilizando com as soluções de expansão e ampliação adotadas. Não há menção sobre ganhos de escala da gestão conjunta de aeroportos (bloco). </t>
  </si>
  <si>
    <t>Apresenta benchmarking de aeroportos semelhantes, sem no entanto fazer uma análise da eficiência dos custos.</t>
  </si>
  <si>
    <t>Apresenta os custos de maneira detalhada. No entanto, não menciona ganhos de escala. Não relaciona os custos com as soluções adotadas para o desenvolvimento do sítio.</t>
  </si>
  <si>
    <t>Apresenta due diligence de contratos operacionais: Item 3.2.7 Due diligence dos contratos operacionais.</t>
  </si>
  <si>
    <t>Não apresenta contratos operacionais.</t>
  </si>
  <si>
    <t>O Relatório de Engenharia descreve de maneira detalhada as instalações e os sistemas existentes. Ressalta-se a boa organização do relatório, o levantamento detalhado das características e a riqueza da ilustração dos pontos mapeados por meio de fotos.</t>
  </si>
  <si>
    <t>Avaliação superficial das condições das instalações existentes. Foto da página 17 não se refere a esse aeroporto / O estudo avalia as instalações existentes no item 2.3 Inventário da Infraestrutura existente. São apresentadas informações, mas não são apresentadas fotos evidenciando as descrições (há apenas duas fotos do TPS, uma foto do PAA e algumas fotos da infraestrutura básica). Há algumas informações que levam a dúvidas - ex: apresenta-se projeto do TPS descrevendo que é informação da adm. do aeroporto - não é possível entender se foi verificado em campo ou não. Não há as áreas de cada componente no TPS. Há informações neste item de inventário da infraestrutura que tratam de outros assuntos, ex: Pág. 22 - EPTA - traz informações confusas; mistura-se solução proposta para EPTA com levantamento da situação; não é possível entender se a solução proposta foi pelo "órgão SAC", pelo estudo, ou por que proposta. Enfim, considera-se que o estudo apresenta levantamento de informações, porém a penalização na nota qualitativa se deve à falta de fotos evidenciando os pontos tratados e à falta de detalhamento, inclusive com algumas informações confusas.</t>
  </si>
  <si>
    <t xml:space="preserve">O Relatório apresenta due diligence - matrículas atualizadas. Há informação sobre três matrículas: n.º 14.016, nº n.º 32.054 e nº 31.055, mas o grupo apresenta apenas as duas primeiras atualizadas. Há a locação das áreas sob cessão na planta do aeroporto, com a área em m² correspondente e informações sobre os contratos. É apresentada a área patrimonial e a área 3 é destacada como sendo de posse da Aeronáutica, porém não é mencionada a instalação do DTCEA-SI (Destacamento de Controle do Espaço Aéreo de Sinop). É informado o desmembramento de quase 50% da área para o município de Sinop, porém este desmembramento correspondente não é apresentando na planta. O Relatório apresenta também informação sobre cerca, inclusive com fotos mostrando problemas atuais, e também informação sobre acessos ao sítio, com fotos e localização no mapa. </t>
  </si>
  <si>
    <t xml:space="preserve">O Relatório apresenta informação sobre o quantitativo de área patrimonial. Informa o total que foi desmembrado pela Adm. Municipal, mas não informa a situação desta área: "A área patrimonial total do Aeroporto é de 452,999 ha. Desse total, 218,229 já estão disponíveis para utilização pelo SWSI e o restante, segundo consta em matrícula, foi desmembrado pela Administração Municipal, que não apresentou documento de destinação da área. A área total faltante ao sítio aeroportuário é de 234,770 ha". Assim, observa-se que o levantamento sobre a situação patrimonial do aeroporto não foi completo - não mapeou a situação das áreas desmembradas, nem apresenta estas áreas na planta. Inclusive, a planta apresenta toda a área como do aeroporto, sem desconsiderar as áreas desmembradas. </t>
  </si>
  <si>
    <t>Zoneamento civil/militar: Não informa sobre existência de Destacamento de Controle do Espaço Aéreo de Sinop - DTCEA-SI. Tal fato possivelmente ocorre pois o estudo considera que esta área 03 (dedicada ao DTCEA) não pertencente ao aeroporto - foi desmembrada pelo município. Ainda assim, não menciona a sua instalação, nos itens de situação patrimonial e zoneamento civil/militar. Ao longo do relatório, inclusve, é mencionada de forma eventual a existência do DTCEA-SI na pág. 110. Falha textual: "O zoneamento Civil/Militar do aeroporto é definido pelas áreas que são de posse da Prefeitura de Sinop e do Comando da Aeronáutica. As áreas cuja posse é da INFRAERO podem ser utilizadas para exploração e desenvolvimento do sítio aeroportuário quando necessário." Necessário corrigir Infraero.
Zoneamento funcional: apresenta zoneamento funcional claro, com percentual relativo de cada área.</t>
  </si>
  <si>
    <t>Zoneamento civil/militar: Apresenta a área militar dentro do aeroporto. Não apresenta o percentual relativo de área civil comparativamente a militar. Não desconsidera áreas desmembradas pelo município na apresentação da área civil do aeroporto.
Zoneamento funcional: não apresenta área quantitativa nem percentual relativa a cada zona funcional proposta. O zoneamento proposto se divide em poucas categorias - apenas Área Terminal, Área de Manobras e Área Secundária. Com isso, há em uma mesma zona funcional componentes bem diferentes, como sistema de aviação geral e áreas verdes juntos em Área Secundária.</t>
  </si>
  <si>
    <t>O Relatório informa que SWSI não possui PBZPA homologado pelo DECEA; foi elaborado PBZPA no estudo e analisado via Google Earth, concluindo que não há obstáculos nas superfícies de proteção. Informa que SWSI não possui carta AOC; possui AIP, que não identifica nenhum obstáculos. Sobre o PBZPA</t>
  </si>
  <si>
    <t>O estudo informa que SWSI não possui PBZPA aprovado e apresenta um PBZPA proposto, porém não apresenta as premissas para a sua elaboração. Não analisa obstáculos nas superfícies de proteção e tampouco apresenta PZPANA.</t>
  </si>
  <si>
    <t xml:space="preserve">O Relatório descreve os termos e exigências do RBAC nº 161 relativos a ruído e justifica a opção pelo Plano Básico de Zoneamento de Ruído (PBZR) apresentando a movimentação anual dos últimos 3 anos. Constrói o PBZR para o aeroporto, inclusive apresentando as coordenadas das cabeceiras e do heliponto proposto. Apresenta no Anexo 1.7 ao Relatório de Engenharia a situação atual do PZR. A análise do uso e ocupação do solo decorrente das curvas de ruído é analisada no Relatório de Estudos Ambientais. </t>
  </si>
  <si>
    <t>Avalia capacidade do TPS por componente. Informa que não há TECA nem foi identificada demanda para este setor.</t>
  </si>
  <si>
    <t>Apenas descreve o que existe, sem qualquer avaliação. / Ha uma descriçao completa em 2.3.1.2 dos equipamentos disponibilizados.</t>
  </si>
  <si>
    <t>Apresenta metodologia e calcula a capacidade teórica do sistema de pistas. Avalia a pista de táxi, a capacidade do pátio e a área de equipamentos de rampa.</t>
  </si>
  <si>
    <t>Há informações sobre o sistema de pista e sobre o pátio, mas não é avaliada a sua capacidade. Há algumas informações confusas - ex: repete-se o item Sistema de Pistas no 2.5.1 e 2.5.3; no 2.5.1, diz-se: "A capacidade instalada do sistema de pistas foi avaliada em termos da movimentação de passageiros por hora, sendo a hora pico igual a 205,79 pax". Não é possível entender do que se trata ou como foi apresentada essa informação.</t>
  </si>
  <si>
    <t>Informa que não há necessidade de TAG conforme metodologia da Infraero (menos de 25 mil pax/ano de aviação geral). Avalia a área disponível para hangares.</t>
  </si>
  <si>
    <t>O estudo avalia, no item 1.3.10 Sistema de Infraestrutura Básica, a capacidade instalada quanto à infraestrutura básica. A penalização ocorre pois, no subitem 1.3.10.3 relativo à esgoto sanitário, o estudo informa que o esgoto produzido no aeroporto é tratado fora do sítio; contudo, o estudo, no item 1.2.10.3, informa que o esgoto sanitário do aeroporto é direcionado a fossa séptica dentro do sítio. / Não ficou claro se há sistema para desinfecção de água captada nos poços subterrâneos antes da sua distribuição ou qualquer outro controle de qualidade.(pag 115)
Na analise capacidade instalada afirma que o esgoto sanitário é tratado fora do sítio, porém na avaliação das instalações é dito que o esgoto vai para fossa e sumidouro dentro do sítio. (pag 155)</t>
  </si>
  <si>
    <t>O estudo apenas informa os aspectos ambientais a serem considerados e que a análise está no Relatório de Estudos Ambientais.</t>
  </si>
  <si>
    <t>Não avalia múltiplas soluções / Capitulo 3 / 3.5: 
Fases de Planejamento:
Fase 01 – 2019 a 2028 (9 anos e 6 meses)
Fase 02 – 2029 a 2038 (10 anos)
Fase 03 – 2039 a 2049 (10 anos e 6 meses)
Descreveu razoavelmente bem as premissas utilizadas nos calculos de dimensionamento. Embora nao tenha sido possivel verificar pontualmente os calculos e conversões para as capacidades do sistema do lado ar e do lado terra, o estudo traz uma conversão de ATM/h para PHP em 2.5.1 evidenciando preocupação com o balanceamento.</t>
  </si>
  <si>
    <t>não menciona os estudos realizados pela SAC. / O estudo analisa o Plano Diretor de Sinop elaborado pela UFSC em 2014. Informa que não há obras em andamento nem previstas.</t>
  </si>
  <si>
    <t>Utilizou estudo encomendado pela SAC, sem muito detalhe e sem avaliação profundo acerca das propostas. / O estudo apresenta o estudo do Plano Diretor existente no item 2.4.1 Principais Intervenções sugeridas pelo Plano Diretor. Há apenas a descrição dos itens; não é mostrada em planta as intervenções propostas.</t>
  </si>
  <si>
    <t>O estudo informa sobre obra de amplicação da PPD e taxiways paralisadas. Há uma correção a ser feita: "Atualmente, há uma obra já em andamento no aeroporto, cujo projeto foi aprovado pela INFRAERO para a implantação". Corrigir INFRAERO. Informa que a obra está paralisada e o estudo não detectou a necessidade de continuá-la. Apresenta Plano Diretor do Aeroporto de Rondonópolis elaborado pela UFSC em 2017.</t>
  </si>
  <si>
    <t>O estudo apresenta tais informações no item 2.2 Análise de Tráfego Aéreo e Possíveis Restrições. É feita caracterização geral do aeroporto, perfil de movimento, caracterização do espaço aéreo, indicadores ATM, análise das condições meteorológicas, interferência com aeródromos próximos, restrições de tráfego aéreo e equacionamento de restrições de tráfego aéreo e interferência com aeródromos (medidas mitigadoras).</t>
  </si>
  <si>
    <t>O estudo considera a maximização do retorno quando avalia que é necessário construir um novo TPS, porém não é necessário ampliar a PPD - as dimensões da PPD existentes já suprem a necessidade. Dessa maneira, diminui-se o CAPEX, visando à maximização do retorno, no que é possível.</t>
  </si>
  <si>
    <t>O estudo apresenta apenas cronograma macro, com mesmo prazo de 24 meses para execução de obras nas duas fases, sem justificar ou detalhar este prazo.</t>
  </si>
  <si>
    <t>apresenta apenas plantas gerais. Poderia apresentar alguns cortes / O estudo apresenta o layout do novo TPS apenas referente à Fase 1. Para a Fase 2, o estudo prevê ampliação da área de processamento de passageiros, porém não apresenta o layout proposto. Corrigir área 2 na Figura 1-49 e Tabela 2-61 - trata-se da área 3 do levantamento da situação patrimonial no item 1 do Relatório. / A cerca proposta não possui protecão enterrada para evitar a passagem de animais que escavariam e passariam por debaixo.</t>
  </si>
  <si>
    <t>Verificar quantitativo de pista de táxi na Fase 1 - não bateu com pág. 255 do Relatório.</t>
  </si>
  <si>
    <t>O estudo não prevê necessidade de desapropriação.</t>
  </si>
  <si>
    <t>O estudo menciona benchmark de aeroportos nacionais para estimativa dos custos; não há, contudo, análise de aeroportos semelhantes, ou na mesma região que o de Sinop.</t>
  </si>
  <si>
    <t xml:space="preserve">O estudo apresenta: custos com pessoal, custos com serviços de terceiros, custos com utilidades e serviços públicos, custos com material de consumo, custos com comunicação aeronáutica e outros custos associados à concessão (outorga variável, seguro-garantia, custos e despesas ambientais e custos e despesas de transição). Custos de manutenção estariam incluídos em custos com terceiros e custos com materiais. Os custos projetados têm aumento significativo quando é planejado a conclusão das obras da nova fase, com a entrega do novo TPS, mas, a partir de então, os custos crescem conforme a movimentação de passageiros, sem refletir eventuais acréscimos na estrutura. Não há menção sobre ganhos de escala da gestão conjunta de aeroportos (bloco). </t>
  </si>
  <si>
    <t>O estudo informa que não realizou due diligence de contratos operacionais pois estes não foram disponibilizados para análise. Prossegue informando que considera que todos os contratos serão rescindidos e não haverá maiores impactos para o futuro concessionário.</t>
  </si>
  <si>
    <t>É apresentada due diligence imobiliária - matrícula atualizada da área e os termos delegação e cooperação técnica de transferência do aeroporto; além disso, apresenta levantamento de campo e descreve situação da cerca patrimonial e dos acessos ao sítio com fotos e plantas.</t>
  </si>
  <si>
    <t>Não há evidência de due diligence imobiliária (matrícula atualizada). Há informação sobre cercas, mas não há evidência (fotos). Não há descrição sobre acessos.</t>
  </si>
  <si>
    <t>Zoneamento civil/militar: O texto descritivo no 1º parágrafo do item "1.1.2 Zoneamento Civil/Militar" leva a entender que há áreas do Comando da Aeronáutica. Em seguida, o parágrafo seguinte descreve que não há áreas do COMAER. Retiram-se 5% deste item por esta falha na redação inicial - falha textual, que não compromete a informação pois ela é corrigida em seguida.
Zoneamento funcional: apresenta zoneamento funcional claro, destaca as áreas em obras no aeroporto e o percentual relativo de cada área.</t>
  </si>
  <si>
    <t>Zoneamento civil/militar: Há a informação de que 100% da área é civil.
Zoneamento funcional: Relatório de Engenharia mostra zoneamento funcional de SBCY; no Anexo 1, Planta 3, consta o zoneamento de SBRD. Aviação geral é colocada como área secundária; dada a importância da aviação geral neste aeroporto, sugestão de melhorar o zoneamento funcional, caracterizando melhor esta área. Não há a informação do quantitativo de áreas por este zoneamento, nem do percentual ocupado por cada uma das áreas funcionais.</t>
  </si>
  <si>
    <t>O Relatório de Engenharia informa que SBRD não possui PBZPA aprovado pelo DECEA; o grupo elabora PBZPA e analisa no modelo do Google Earth, mapeando obstáculos nas superfícies de proteção. Conclui ressaltando a necessidade de homologação do PBZPA no DECEA e de realização de levantamento topográfico mais preciso para confirmar ou não os obstáculos nas superfícies indicadas. O Relatório ainda informa que SBRD não possui carta AOC e que a AIP não identifica nenhum obstáculo. De maneira semelhante, o Relatório informa que SBAT não possui PZPANA aprovado pelo DECEA, elabora o plano e analisa obstáculos via Google Earth (não há obstáculos mapeados por esta análise), concluindo pela necessidade de homologação junto ao DECEA e realização de levantamento topográfico. Vê-se, então, que há uma avaliação do PBZPA e do PZPANA relativos ao aeroporto (construídos pelo grupo, segundo metodologia descrita).</t>
  </si>
  <si>
    <t>Menciona lei de Rondonópolis de zoneamento urbano e apresenta PBZPA; não há avaliação de obstáculos; não informa sobre publicações aeronáuticas; não apresenta nem avalia PZPANA.</t>
  </si>
  <si>
    <t xml:space="preserve">O Relatório descreve os termos e exigências do RBAC nº 161 relativos a ruído e justifica a opção pelo Plano Básico de Zoneamento de Ruído (PBZR) apresentando a movimentação anual dos últimos 3 anos. É construído então o PBZR para o aeroporto, inclusive apresentando as coordenadas das cabeceiras e do heliponto proposto. Apresenta no Anexo 1.7 ao Relatório de Engenharia a situação atual do PZR. A análise do uso e ocupação do solo decorrente das curvas de ruído é analisada no Relatório de Estudos Ambientais. </t>
  </si>
  <si>
    <t>Avalia TPS conforme IATA. Apresenta avaliação de cada componente do TPS.</t>
  </si>
  <si>
    <t xml:space="preserve">Fala que fez o estudo, mas mostra avaliação apenas da área global, sem considerar os diversos componentes do TPS. / TPS: 2.5.3 incompleto/faltam dados/analise carece de refinamento, sem analise de mérito e numeros adequados.  Nao traz valores de capacidade dinamica (anual e HP)
TECA: Não possui
Embora não traga no item específico de avaliação de capacidade as capacidades para alguns itens, no item de Desenvolvimento do Sitio Aeroportuário - Análise da Demanda e Capacidade (3.2) o estudo traz detalhamento razoável das capacidades atuais. </t>
  </si>
  <si>
    <t>Item 1.3.4 Infraestrutura de Aeronáutica.</t>
  </si>
  <si>
    <t>Ha uma descriçao completa em 2.3.1.2 dos equipamentos disponibilizados. / Apenas descreve o que existe, sem qualquer avaliação.</t>
  </si>
  <si>
    <t>Avalia a capacidade teórica da PPD conforme metodologia apresentada. Avalia pistas de táxi, pátio de aeronaves e equipamentos de rampa.</t>
  </si>
  <si>
    <t>RWY: 2.5.1 (calculo de capacidade dinamica com MCA 100-14) / 2.3.1.1 (descrição fisica da rwy inventario)
Patio: 2.5.2 / 2.3.1.4 (descriçao fisica do patio inventario)
Embora não traga no item específico de avaliação de capacidade as capacidades para alguns itens, no item de Desenvolvimento do Sitio Aeroportuário - Análise da Demanda e Capacidade (3.2) o estudo traz detalhamento completo das capacidades atuais</t>
  </si>
  <si>
    <t>Avalia que não é necessário TAG com base na metodologia da Infraero. Avalia área de hangares.</t>
  </si>
  <si>
    <t>Avalia conforme metodologia Infraero.</t>
  </si>
  <si>
    <t>O estudo apresenta o estudo de alternativas para expansão do aeroporto e justifica a escolha de uma delas. A partir de então, apresenta as fases de implantação propostas.</t>
  </si>
  <si>
    <t>Capitulo 3 / 3.5: 
Fases de Planejamento:
Fase 01 – 2019 a 2028 (9 anos e 6 meses)
Fase 02 – 2029 a 2038 (10 anos)
Fase 03 – 2039 a 2049 (10 anos e 6 meses)
Descreveu razoavelmente bem as premissas utilizadas nos calculos de dimensionamento. Embora nao tenha sido possivel verificar pontualmente os calculos e conversões para as capacidades do sistema do lado ar e do lado terra, o estudo traz uma conversão de ATM/h para PHP em 2.5.1 evidenciando preocupação com o balanceamento.</t>
  </si>
  <si>
    <t>Não avaliou projeto SAC / O estudo informa sobre obra de amplicação da PPD e taxiways paralisadas. Há uma correção a ser feita: "Atualmente, há uma obra já em andamento no aeroporto, cujo projeto foi aprovado pela INFRAERO para a implantação". Corrigir INFRAERO. Informa que a obra está paralisada e o estudo não detectou a necessidade de continuá-la. Apresenta Plano Diretor do Aeroporto de Rondonópolis elaborado pela UFSC em 2017.</t>
  </si>
  <si>
    <t>Utilizou estudo encomendado pela SAC, sem muito detalhe e sem avaliação profundo acerca das propostas.</t>
  </si>
  <si>
    <t>O estudo apresenta sugestões no item 2.2.7 Equacionamento das Restrições de Tráfego Aéreo e Interferência com Aeródromos - apresenta sugestões para mitigações dos efeitos adversos e para melhorias ao tráfego aéreo.</t>
  </si>
  <si>
    <t>O estudo dimensiona o TPS conforme parâmetros IATA - informa metodologia no Relatório de Engenharia e utiliza os parâmetros IATA na planilha de cálculo anexa.</t>
  </si>
  <si>
    <t>O estudo considera os dados de demanda do estudo de mercado para elaboração do anteprojeto de engenharia.</t>
  </si>
  <si>
    <t>O estudo apresenta o cronograma macro - com prazo de 24 meses para realização das obras/ampliações, sem justificar este prazo, nem diferenciá-lo para os diferentes sistemas.</t>
  </si>
  <si>
    <t>O estudo apresenta o layout do novo TPS proposto, para implantação na Fase 1, contudo, informa que o TPS será ampliado na Fase 2 em 800 m², mas não apresenta layout final, identificando a ampliação em planta. / A cerca proposta não possui protecão enterrada para evitar a passagem de animais que escavariam e passariam por debaixo.</t>
  </si>
  <si>
    <t>O estudo apresenta ensaios de medição de IRI, sondagens e ensaios geotécnicos de caracterização do solo em laboratório, com amostras obtidas em 2 furos no sítio aeroportuário.</t>
  </si>
  <si>
    <t>No item 3.1.1 Conceituação Básica, o estudo apresenta que utiliza os sistemas de custos referenciais e as orientações dos órgãos de fiscalização e controle.</t>
  </si>
  <si>
    <t>O estudo utiliza os quantiativos fornecidos pelo plano de desenvolvimento e o anteprojeto apresentado, com base nas planilhas de preços unitários, para apresentar o CAPEX calculado.</t>
  </si>
  <si>
    <t>O estudo informa que, em aeroportos de pequeno porte, os custos e despesas têm natureza fixa; por isso, adota esta premissa até que o aeroporto atinja a movimentação de 200 mil pax/ano. A partir de então, usa benchmark nacional para basear os custos. Não é mencionado, contudo, benchmarking de aeroportos semelhantes, inclusive no próprio Mato Grosso, para comparar os custos.</t>
  </si>
  <si>
    <t xml:space="preserve">O estudo apresenta: custos com pessoal, custos com serviços de terceiros, custos com utilidades e serviços públicos, custos com material de consumo, custos com comunicação aeronáutica e outros custos associados à concessão (outorga variável, seguro-garantia, custos e despesas ambientais e custos e despesas de transição). Custos de manutenção estariam incluídos em custos com terceiros e custos com materiais. Os custos projetados têm aumento significativo quando é planejado a conclusão das obras da nova fase, com a entrega do novo TPS, mas, a partir de então, os custos crescem conforme a movimentação de passageiros, sem refletir eventuais acréscimos na estrutura (por exemplo nas obras iniciais da Fase 2). Não há menção sobre ganhos de escala da gestão conjunta de aeroportos (bloco). </t>
  </si>
  <si>
    <t>Apresenta due diligence - obteve matrícula atualizada do sítio e  condições jurídicas (convênio de delegação da União e Estado do MT, parecer da AGU que adm. do aeroporto compete ao Estado do MT e não ao município) para a transferência da administração do aeroporto para o estado do MT; apresenta cerca operacional, limite patrimonial e pontos de atenção existentes - imóveis ocupados por terceiros, ETE, ruas, cerca na faixa de pista, área patrimonial desprotegida. Apresenta fotos de levantamento de campo. Informa sobre acessos ao sítio patrimonial.</t>
  </si>
  <si>
    <t xml:space="preserve">Zoneamento civil/militar: Neste item 1.1.2 do Relatório, no 1º parágrafo de descrição, é possível subentender-se que há área militar (Pág. 57: "O zoneamento Civil/Militar do aeroporto é definido pelas áreas que são de posse da Prefeitura de Alta Floresta e do Comando da Aeronáutica..."). Em seguida, no parágrafo seguinte, há a informação de que não há áreas militares dentro do sítio, o que é ratificado na apresentação da planta com a área civil. Sendo assim, a redação inicial parece inadequada - sugerindo a existência de área militar. Retiram-se 5% deste item por esta falha na redação inicial - falha textual, que não compromete a informação pois ela é corrigida em seguida.
Zoneamento funcional: O zoneamento funcional apresentado é adequado. É apresentado o quantitativo de hectares correspondente a cada área do zoneamento funcional. De maneira adequada, o grupo faz a ressalva de que há uma área da faixa de pista fora dos limites patrimoniais, explicando o porquê da somatória das zonas funcionais ser diferente da área total do sítio patrimonial. </t>
  </si>
  <si>
    <t>Zoneamento civil/militar: No item 2.2.2, o Relatório informa: "Não existe Base Aérea operando no SBAT". Melhorar redação - área militar não é apenas base aérea operando.
Zoneamento funcional: O relatório informa que a faixa de pista está incluída na área de manobras, porém o zoneamento funcional da área de manobras não considera toda a faixa de pista. O pátio e o SCI são considerados como pertencente à Área de Terminal, quando a melhor classificação seria como Área de Manobras, dentro dos itens propostos pelo grupo. Além disso, não há o quantitativo de áreas considerado por cada zona funcional proposta. Há penalização na nota qualitativa deste item pelo zoneamento não estar totalmente adequado (ex: faixa de pista), e pela falta de quantitativo de áreas apresentadas.</t>
  </si>
  <si>
    <t>O Relatório informa que SBAT não possui PBZPA aprovado pelo DECEA; é elaborado PBZPA no estudo e são analisados obstáculos via modelo no Google Earth; conclui-se que não há obstáculos e é necessária a homologação do PBZPA no DECEA e a realização de levantamento topográfico mais preciso para confirmação. O Relatório ainda informa que SBAT não possui carta AOC e a publicação AIP não identifica nenhum obstáculo. De maneira semelhante, o Relatório informa que SBAT não possui PZPANA aprovado pelo DECEA, elabora o plano e analisa obstáculos via Google Earth (não há obstáculos mapeados por esta análise), concluindo pela necessidade de homologação junto ao DECEA e realização de levantamento topográfico. Vê-se, então, que há uma avaliação do PBZPA e do PZPANA relativos ao aeroporto (construídos pelo grupo, segundo metodologia descrita).</t>
  </si>
  <si>
    <t>O Relatório informa que SBAT não possui PBZPA; é apresentado então um PBZPA, mas não são informadas as premissas para construção desse PBZPA e não é feita análise de obstáculos nas superfícies do PBZPA proposto. Não é apresentado PBZPNA nem são analisados obstáculos nas superfícies. A redação do item 2.2.4 é confusa (pág. 20): "Cabe ressaltar que o sítio aeroportuário está localizado em área cujo entorno apresenta ocupação, porém o aeroporto opera sobre em VFR diurno e noturno e IFR diurno e noturno" - como se houvesse algum problema em operar VFR e IFR em área cujo entorno apresenta ocupação.</t>
  </si>
  <si>
    <t>O estudo avalia a capacidade do TPS por componente, comparando a capacidade e a demanda por componente, considerando os parâmetros da IATA. Sobre TECA, o estudo informa que não há TECA no aeroporto e que tampouco foi identificada demanda para isso.</t>
  </si>
  <si>
    <t>O estudo avalia a capacidade de operação IFR com a infraestrutura existente, e menciona as condições de vida útil esgotada do sistema de luzes da PPD. Não é mencionada a capacidade/vida útil dos demais elementos, como EPTA e EMS, e demais constantes no item 1.2.4 Infraestrutura de Aeronáutica do mesmo Relatório.</t>
  </si>
  <si>
    <t>O estudo avalia a capacidade horária do sistema de pista: descreve a metodologia, parâmetros adotados e resultados e discussões. Analisa as pistas de táxi. Avalia a capacidade estática e dinâmica do pátio de aeronaves. Avalia também os equipamentos de rampa disponíveis.</t>
  </si>
  <si>
    <t>O estudo informa que não há terminal dedicado à aviação geral e que, segundo metodologia apresentada (Infraero), a demanda não indica a necessidade de TAG. É feita avaliação da área de hangares e pátio para aviação geral.</t>
  </si>
  <si>
    <t>Item 1.3.6 Sistema de Administração e Manutenção.</t>
  </si>
  <si>
    <t>Item 1.3.10 Sistema de Infraestrutura Básica.</t>
  </si>
  <si>
    <t>A avaliação da capacidade instalada quanto a aspectos ambientais é apresentada no Relatório 03 – Estudos Ambientais. O Relatório de Engenharia apenas informa os aspectos que são tratados no Relatório de Estudos Ambientais.</t>
  </si>
  <si>
    <t>O estudo apresenta a solução considerada mais adequada para o desenvolvimento do sítio, que envolve a construção de um novo TPS, novo estacionamento e adequação do acesso viário logo na Fase 1; são poucos investimentos para a Fase 2. Dessa forma, apesar do conceito do novo TPS ter sido modular, observa-se que os investimentos foram realizados em grande parte logo no início da concessão, já atendendo à demanda prevista para o final da concessão. Assim, a penalização da nota decorre de não modular os investimentos ao longo do tempo - por exemplo considerando um TPS que pudesse ser expandido mais facilmente na Fase 2.</t>
  </si>
  <si>
    <t>Não avalia múltiplas soluções / Descreveu razoavelmente bem as premissas utilizadas nos calculos de dimensionamento. Embora nao tenha sido possivel verificar pontualmente os calculos e conversões para as capacidades do sistema do lado ar e do lado terra, o estudo traz uma conversão de ATM/h para PHP em 2.5.1 evidenciando preocupação com o balanceamento.</t>
  </si>
  <si>
    <t>O estudo analisa o Planejamento da Infraestrutura Aeroportuária do Aeroporto de Alta Floresta, elaborado em dezembro de 2016 pelo Laboratório Transportes e Logística da UFSC, e no Estudo de Viabilidade Técnica para Implantação do Aeroporto de Alta Floresta, elaborado pelo consórcio ATP Engenharia – Ineco. Também informa sobre obra em andamento no TPS - informa que considera que já estará concluída em agosto/2018, porém não informa detalhes dessa obra - do que se trata, e se o eventual acréscimo dessas áreas no TPS acarretaria atendimento ao nível de serviço proposto. Dentro da solução sugerida do plano de desenvolvimento, o TPS existente seria demolido, tal como esta obra em desenvolvimento.</t>
  </si>
  <si>
    <t>O estudo apresenta cronograma macro - com prazo de 24 meses para obras em todos os sistemas, nas duas fases, sem justificar este prazo ou analisá-lo mais detalhadamente.</t>
  </si>
  <si>
    <t>apresenta apenas plantas gerais. Poderia apresentar alguns cortes / A cerca proposta não possui protecão enterrada para evitar a passagem de animais que escavariam e passariam por debaixo.</t>
  </si>
  <si>
    <t>O estudo apresenta a realização de ensaio de Medição do Índice de Irregularidade Longitudinal na pista de pouso e decolagem; sondagens utilizando-se o Penetrômetro Dinâmico Leve (PDL) em dois pontos distintos do aeroporto; ensaios laboratoriais de caracterização das amostras de solo em dois pontos distintos do aeroporto, onde foram realizadas as sondagens PDL.</t>
  </si>
  <si>
    <t>O estudo informa que considera normas da ANAC, da ABNT e outras normas aplicáveis no item 2.3.2.1 Normas e Regulações.</t>
  </si>
  <si>
    <t>O estudo informa a necessidade de desapropriação de área de 1.789 m² e apresenta uma consideração sobre os custos de desapropriação no Anexo 4.6 Quadro de Valores para Desapropriação. A penalização da nota ocorre pois o custo com desapropriação por m² é estimado com base em levantamento no site OLX.</t>
  </si>
  <si>
    <t>O estudo informa que, para aeroportos de até 200 mil pax/ano, pode-se considerar os custos e despesas como sendo de natureza fixa. Quando o aeroporto atinge esse patamar, o estudo passa a considerar os custos e despesas aumentando conforme benchmark apresentado. Entretanto, não são mencionados aeroporto semelhantes, inclusive do mesmo porte ou na mesma região.</t>
  </si>
  <si>
    <t>Os custos apresentados aumentam com a operacionalização do novo TPS, o que é compatível com o desenvolvimento do aeroporto. Entretanto, a partir de então, os custos são considerados fixos até que o aeroporto atinja o patamar de 200 mil pax/ano - o estudo informa que, para aeroportos desse porte, os custos e despesas têm natureza fixa. Não são mencionados ganhos de escala da gestão conjunta de aeroportos.</t>
  </si>
  <si>
    <t>O Relatório de Engenharia descreve de maneira detalhada as instalações e os sistemas existentes. Ressalta-se a boa organização do relatório, o levantamento detalhado das características e a riqueza da ilustração dos pontos mapeados por meio de fotos.
Corrigir legenda da Figura 1-66.</t>
  </si>
  <si>
    <t>No item "2.3.1 Sistemas de Pistas e Pátios de Aeronaves", há descrição das condições existentes da PPD, dos auxílios à navegação aérea, da pista de táxi, do pátio e das vias de serviço, porém sem nenhuma ilustração ou fotos - apenas imagens do Google Earth. Não há informação sobre equipamentos de rampa. Há informações confusas - ex: pág. 25: "A sala de no-breaks da CUT poderá ser utilizada para a sala da EPTA." - não existe sala de no-breaks nem CUT mencionada no Relatório existente no aeroporto. No item "2.3.2 Sistema Terminal de Passageiros",  não há informações sobre áreas de cada componente operacional do TPS; também não há informação detalhadas sobre o estacionamento (ex: tipo das vagas, problemas existentes); não há fotos. No item "2.3.3 Sistema de Aviação Geral", há informação sobre um hangar destinado à aviação geral que, na realidade, trata-se da SCI do aeroporto; também não há fotos. No item "2.3.4 Sistema Administração e de Manutenção", não há informação sobre a administração no TPS, nem fotos. No item "2.3.5 Sistema de apoio às Operações", há a informação de que o aeroporto não dispõe de SCI - há SCI no que o relatório chama de hangar de aviação geral; não há fotos. No item "2.3.6 Infraestrutura Básica e Meio Ambiente", há descrição sucinta sobre a infraestrutura básica, com fotos apenas da casa de força. Não há informação sobre infraestrutura de aeronáutica. Em síntese, a penalização na nota qualitativa se deve à falta de informações mais detalhadas e à falta de fotos ilustrando os aspectos descritos.</t>
  </si>
  <si>
    <t>O grupo realizou due diligence imobiliária - apresenta versão atualizada da Matrícula 28.992 obtida em Cartório de Registro de Imóveis, apresenta o Termo de Convênio de Delegação entre União e Estado do MT e o Termo de Cooperação Técnica entre o Estado do MT e o Município de Barra do Garças. Traz informações sobre cerca patrimonial e cerca operacional, ilustrando por fotos obtidas em visita in loco, inclusive informando e mostrando a instalação de nova cerca operacional. Por fim, o grupo apresenta também levantamento dos acessos ao sítio aeroportuário, mostrando a localização dos pontos de acesso em imagens do Google Earth e ilustrando com fotos dos acessos obtidas em visita in loco.</t>
  </si>
  <si>
    <t xml:space="preserve">No Relatório de Engenharia, no item Situação Patrimonial (Pág. 12), a descrição da situação é exatamente a mesma da Certidão de Matrícula do Imóvel ("Uma área de terras na zona urbana..."). Não é necessário repetir o texto da Certidão de Matrícula. Não há evidência de que foi feito due diligence imobiliária - busca por versão atualizada da matrícula.
Há figura demonstrando a extensão de cerca operacional; no texto, porém, entende-se que há cerca patrimonial por toda a extensão patrimonial, mas não há fotos que evidenciem esta informação. Não há informações sobre acessos ao sítio. Desconta-se o percentual na nota qualitativa devido: falta de evidências sobre due diligence atual; falta de fotos ou evidências sobre estado das cercas operacional/patrimonial; falta de informação sobre acessos; texto descritivo é igual ao da Certidão de Matrícula do imóvel. A área de acesso ao sítio é considerada por este grupo como não pertencente ao sítio aeroportuário. </t>
  </si>
  <si>
    <t xml:space="preserve">Zoneamento civil/militar: Neste item, no 1º parágrafo de descrição, é possível subentender-se que há área militar (Pág. 57: "O zoneamento Civil/Militar do aeroporto é definido pelas áreas que são de posse da Prefeitura de Barra do Garças e do Comando da Aeronáutica..."). Em seguida, no parágrafo seguinte, há a informação de que não há áreas militares dentro do sítio, o que é ratificado na apresentação da planta com a área civil. Sendo assim, a redação inicial parece inadequada - sugerindo a existência de área militar. Retiram-se 5% deste item por esta falha na redação inicial - falha textual, que não compromete a informação pois ela é corrigida em seguida.
Zoneamento funcional: O zoneamento funcional apresentado é adequado. É apresentado o quantitativo de hectares correspondente a cada área do zoneamento funcional. De maneira adequada, o grupo faz a ressalva de que há uma área da faixa de pista fora dos limites patrimoniais, explicando o porquê da somatória das zonas funcionais ser diferente da área total do sítio patrimonial. </t>
  </si>
  <si>
    <t>Zoneamento civil/militar: O texto apresentado (Pág. 14) é confuso: "No SBBW não opera a base de comando da Aeronáutica – DTCEA –BW, ela está localizada a 21,4 km do Aeroporto. As áreas do aeroporto são de uso Civil/Militar e administradas pela Prefeitura Municipal de Barra do Garças. A Figura 2.4, apresenta o Zoneamento Civil/ Militar do aeroporto.". Ao falar que as áreas são de uso "Civil/Militar", não se caracterizam as áreas como civis ou militares. Na planta apresentada, há a mesma observação: "Zoneamento civil/militar - Área civil". Há penalização na nota qualitativa deste item pela informação confusa.
Zoneamento funcional: O relatório informa que a faixa de pista está incluída na área de manobras, porém o zoneamento funcional da área de manobras não considera toda a faixa de pista. O pátio de aviação regular é considerado como pertencente à Área de Terminal, quando a melhor classificação seria como Área de Manobras, dentro dos itens propostos pelo grupo. Além disso, não há o quantitativo de áreas considerado por cada zona funcional proposta. Há penalização na nota qualitativa deste item pelo zoneamento não estar totalmente adequado (ex: faixa de pista), e pela falta de quantitativo de áreas apresentadas.</t>
  </si>
  <si>
    <t>O Relatório de Engenharia informa que SBBW não possui PBZPA aprovado pelo DECEA; o grupo elabora PBZPA e analisa no modelo do Google Earth, mapeando obstáculos nas superfícies de aproximação, de transição, horizontal e cônica. Conclui ressaltando a necessidade de homologação do PBZPA no DECEA e de realização de levantamento topográfico mais preciso para confirmar ou não os obstáculos nas superfícies indicadas. O Relatório ainda informa que SBBW não possui carta AOC e que a AIP não identifica nenhum obstáculo. De maneira semelhante, o Relatório informa que SBBW não possui PZPANA aprovado pelo DECEA, elabora o plano e analisa obstáculos via Google Earth, concluindo pela necessidade de homologação junto ao DECEA e realização de levantamento topográfico. Vê-se, então, que há uma avaliação do PBZPA e do PZPANA relativos ao aeroporto (construídos pelo grupo, segundo metodologia descrita).</t>
  </si>
  <si>
    <t>O Relatório informa que não há PBZPA homologado. Então," apresenta as regiões afetadas pelas superfícies do PBZPA deste aeroporto, caso ele estivesse implantado". Não são informadas as premissas para construção desse PBZPA proposto. Não é feita análise de obstáculos nas superfícies do PBZPA proposto. Não é apresentado PBZPNA nem são analisados obstáculos nas superfícies.</t>
  </si>
  <si>
    <t>Está no relatório ambiental. O Relatório de Engenharia não possui avaliação do plano de zoneamento de ruído; apenas informa que "O detalhamento completo da análise do ruído aeronáutico está apresentado no Relatório 3 – Estudos Ambientais". Buscando a informação no Relatório de Estudos Ambientais, vê-se que, na pág. 17, há uma breve descrição de parâmetros de curvas de ruído para a situação atual - aeroportos com menos de 7 mil movimentos anuais. Não há, entretanto, a apresentação da quantidade de movimentos de SBBW, justificando esta escolha. A pág. 18 do Relatório de Estudos Ambientais menciona então que as curvas de ruído estão em dois anexos dos Estudos Ambientais (Anexo 2 e 3). Nestes anexos, não há a explicação de como foram modeladas as curvas de ruído para a situação de 2049 apresentada. Não são apresentadas as coordenadas para marcação das curvas, nem é considerada a locação de heliponto. Assim, contrariando o Edital de Chamamento Público de Estudos nº 1/2017, no seu Anexo I, item II, subitem i, o grupo não apresenta a descrição e detalhamento do plano de ruído nos Estudos de Engenharia. A apresentação é feita no Relatório de Estudos Ambientais, e mesmo assim sem a apresentação da metodologia e premissas utilizadas, e sem marcação de coordenadas das curvas propostas.</t>
  </si>
  <si>
    <t>Quanto ao TPS, o estudo avalia a capacidade existente utilizando metodologia IATA e apresenta os resultados obtidos no item 1.3.2 Sistema Terminal de Passageiros. Quanto ao TECA, o estudo apresenta no item 1.3.3 Sistema Terminal de Cargas que não há TECA e não há demanda identificada para esse setor.</t>
  </si>
  <si>
    <t xml:space="preserve">Fala que fez o estudo (página 33), mas mostra avaliação apenas da área global, sem considerar os diversos componentes do TPS. / O relatório traz um breve texto introdutório, mas não avalia a capacidade do TPS - apenas informa a área total (Pag. 33). Não há menção sobre terminal de carga. Há informação da área do estacionamento e do número de vagas disponíveis. / TPS: 2.5.3 incompleto/faltam dados/analise carece de refinamento, sem analise de mérito e numeros adequados.  Nao traz valores de capacidade dinamica (anual e HP)
TECA: Não possui
Embora não traga no item específico de avaliação de capacidade as capacidades para alguns itens, no item de Desenvolvimento do Sitio Aeroportuário - Análise da Demanda e Capacidade (3.2) o estudo traz detalhamento razoável das capacidades atuais. </t>
  </si>
  <si>
    <t>Apenas descreve o que existe, sem qualquer avaliação. / Não é apresentada avaliação da capacidade instalada da infraestrutura aeronáutica.</t>
  </si>
  <si>
    <t>O estudo avalia a capacidade horária do sistema de pista: descreve a metodologia, parâmetros adotados e resultados e discussões. Analisa a pista de táxi, mostrando restrição existente e ações indicadas. Avalia a capacidade estática e dinâmica do pátio de aeronaves. Avalia também os equipamentos de rampa disponíveis.</t>
  </si>
  <si>
    <t>O Relatório apresenta uma capacidade da pista em termo de passageiros na hora-pico, sem explicar o valor; não demonstra a capacidade horária da PPD (mov/hora). A capacidade do pátio é informada por número de aeronaves que ele comporta, sem maior detalhamento (sem citarcódigo da aeronave, por exemplo, ou apresentar o pátio em projeto). Não avalia capacidade dinâmica do pátio. Não avalia pista de táxi. / RWY: 2.5.1 (calculo de capacidade dinamica com MCA 100-14) / 2.3.1.1 (descrição fisica da rwy inventario)
Patio: 2.5.2 / 2.3.1.4 (descriçao fisica do patio inventario)
Embora não traga no item específico de avaliação de capacidade as capacidades para alguns itens, no item de Desenvolvimento do Sitio Aeroportuário - Análise da Demanda e Capacidade (3.2) o estudo traz detalhamento completo das capacidades atuais</t>
  </si>
  <si>
    <t>O Relatório menciona que não há terminal dedicado à aviação geral, o que é corroborado pela metodologia apresentada (informação Infraero). O Relatório também informa que não há estacionamento dedicado à aviação geral, nem tampouco hangares e pátios dedicados. Entretanto, não é feita, para os hangares, a avaliação que é feita para o TAG - se, frente à demanda atual, seria necessário hangar dedicado à aviação geral.</t>
  </si>
  <si>
    <t xml:space="preserve">O Relatório apresenta a comparação entre a área necessária para administrativo e manutenção segundo metodologia Infraero e a área disponível no aeroporto. </t>
  </si>
  <si>
    <t>O Relatório descreve, no item "2.5.4 Sistema Administrativo e de Manutenção, sistema de apoio, Sistema das Cias Aéreas e Sistema Industrial de apoio", apenas que esta avaliação foi feita, sem apresentá-la - cita que os resultados são "apresentados no presente Relatório Técnicos em um item mais específico". Tal item de avaliação da capacidade instalada quanto à infraestrutura de administrativo e manutenção não foi encontrado.</t>
  </si>
  <si>
    <t>O estudo apresenta avaliação sobre as instalações existentes no aeroporto: PAA, SCI, instalações de processamento de carga e manutenção e instalações de administração.</t>
  </si>
  <si>
    <t>O Relatório descreve, no item "2.5.4 Sistema Administrativo e de Manutenção, sistema de apoio, Sistema das Cias Aéreas e Sistema Industrial de apoio", apenas que esta avaliação foi feita, sem apresentá-la - cita que os resultados são "apresentados no presente Relatório Técnicos em um item mais específico". Tal item de avaliação da capacidade instalada quanto à infraestrutura de apoio às operações e às companhias aéreas não foi encontrado.</t>
  </si>
  <si>
    <t xml:space="preserve">Na avaliação da Água Potável, o Relatório menciona: "A partir dos dados apresentados pela INFRAERO para o estudo de concessão", corrigir INFRAERO. Na avaliação de esgoto sanitário, o Relatório menciona que o  "esgoto produzido no aeroporto é tratado fora do sítio aeroportuário", entretanto, no item 1.2.10.3 Esgoto Sanitário, o mesmo Relatório descreve que é utilizada fossa e sumidouro para o esgoto. Assim, não foi feita a avaliação da capacidade da fossa para a demanda atual. É feita a avaliação da energia elétrica, da água potável, dos resíduos sólidos e dos sistemas de TI. </t>
  </si>
  <si>
    <t>O estudo apresenta plano de desenvolvimento em duas fases de implantação. O estudo informa que a solução contempla uma concepção modular e balanceada - prevê componentes como terminal de passageiros e pátios com investimentos agrupados, de tal forma que se desenvolvam juntos e de maneira balanceada durante a concessão. O novo TPS é proposto de forma a possibilitar uma expansão modular no futuro - entretanto, o estudo informa que é mais vantajoso construir já no início da concessão um TPS de área total que atenda a todo o período da concessão. Observa-se que tal fato ocorre em grande parte dos investimentos previstos - são realizados no início da concessão, de forma a adaptar situações como novo TPS e nova subestação elétrica, mas já atendem ao prazo total da concessão. Dessa maneira, a penalização na nota decorre por, apesar da concepção ter sido modular, os investimentos não foram modulados - a maior parte do CAPEX está na Fase 1.</t>
  </si>
  <si>
    <t>não menciona os estudos realizados pela SAC. O estudo analisa o Planejamento da Infraestrutura Aeroportuária do Aeroporto de Barra do Garças, elaborado em dezembro de 2016 pelo Laboratório Transportes e Logística da UFSC. Informa também sobre obra em andamento para realocação da cerca operacional - considerada concluída à época da concessão. Há erro(?) no texto na pág. 243: "Estudo Preliminar contratado pelo Banco do Brasil".</t>
  </si>
  <si>
    <t>O estudo apresenta as projeções de demanda no item 2.3.1 Análise da Demanda e desenvolve plano de desenvolvimento e projeto com base nestas projeções. A busca de maior eficiência, no caso de SBBW, levou à construção logo no início da concessão de estruturas como novo TPS e nova subestação elétrica já atendendo a todo o período da concessão - tal fato ocorre pois as estruturas que serão construídas são pequenas, já compensando, segundo avaliação do estudo, construí-las com a área necessária desde o começo do contrato de concessão. Como resultado, constrói-se nos primeiros anos da concessão um TPS com capacidade para 150 mil pax/ano, para uma demanda doméstica que se inicia em 20 mil pax/ano.</t>
  </si>
  <si>
    <t>Por meio do item 2.4 Estudo de Alternativas, o estudo apresenta que considerou a maximização do retorno esperado do projeto na seleção da alternativa e elaboração do Plano de Desenvolvimento proposto. Evidencia-se também esta consideração no subitem 2.4.3 Maximização do Retorno do Projeto.</t>
  </si>
  <si>
    <t>No item 2.3.2.3.1.4 Processamento de Passageiros, o estudo evidencia que considera os parâmetros da IATA para avaliação do nível de serviço do TPS. O Relatório não apresenta os resultados obtidos - apenas é possível ver as áreas obtidas na planilha: SBBW_Engenharia_Dimensionamento.</t>
  </si>
  <si>
    <t>O estudo de mercado é apresentado no item 2.3.1 Análise da Demanda. A partir de então, o relatório evidencia que todo o Plano de Desenvolvimento utiliza estes valores de demanda previstos para elaboração dos projetos.</t>
  </si>
  <si>
    <t>O  cronograma estimado é apresentado no item 2.5.1.4 Cronograma estimado e Fases de Operação. Na planilha 0312 CAPEX SBBW, há também um cronograma apresentado. A penalização decorre que o cronograma foi apresentado de maneira macro: todas as entregas com mesmo período, de 2 anos de obra.</t>
  </si>
  <si>
    <t>Apresenta apenas plantas gerais. Poderia apresentar alguns cortes / O anteprojeto de engenharia apresenta os desenhos no anexo Caderno de Plantas e também no item 2.7 Anteprojeto de Engenharia. / A cerca proposta não possui protecão enterrada para evitar a passagem de animais que escavariam e passariam por debaixo.</t>
  </si>
  <si>
    <t>O estudo não planeja a utilização de áreas externas ao sítio aeroportuário. No estudo de alternativas, inclusive, o estudo justifica que a opção escolhida não requer desapropriação.</t>
  </si>
  <si>
    <t>O estudo informa que não foram disponibilizados dados financeiros referentes à operação do aeroporto nos últimos anos; em virtude disso, utiliza como base informações de outros aeroportos regionais do MT, de perfil semelhante, além de análises de benchmark considerando aeroportos nacionais. Os benchmarks estariam explicados no Estudo de Demanda.</t>
  </si>
  <si>
    <t xml:space="preserve">O estudo apresenta: custos com pessoal, custos com serviços de terceiros, custos com material de consumo, custos com comunicação aeronáutica e outros custos associados à concessão (outorga variável, seguro-garantia, custos e despesas ambientais e custos e despesas de transição). Custos de manutenção estariam incluídos em custos com terceiros e custos com materiais. O relatório considera os custos e despesas com natureza fixa, sem variação ao longo da concessão, em virtude da baixa variação da movimentação de passageiros (menos de 200 mil pax/ano ao final da concessão). Não há menção sobre ganhos de escala da gestão conjunta de aeroportos (bloco). </t>
  </si>
  <si>
    <t>O estudo menciona que não foi possível realização de due diligence pois não foram disponibilizados os contratos operacionais do aeroporto. Informa que os contratos operacionais devem ser rescindidos, sem maiores impactos para o futuro concessionário.</t>
  </si>
  <si>
    <t xml:space="preserve">superficial  </t>
  </si>
  <si>
    <t>bem superficial. . a foto do aeroporto na página 17 não se refere a Vitória</t>
  </si>
  <si>
    <t>Relatório Imobiliário utilizou apenas data room, não foi feita due diligence sobre matrículas e informações atualizadas; traz informação da área total, sem distinguir a situação patrimonial atual desta área. Relatório Imobiliário sugere buscar informações sobre construções na Prefeitura. A planta da situação patrimonial (Anexo 1, Planta 1) não possui nenhuma informação (separação em áreas e situação de regularização, metragem quadrada, etc.). No Relatório de Engenharia, há informação incorreta: afirma que está prevista uma expansão do sítio para construção de uma segunda PPD, e que a SAC orientou que este processo estaria concluído à época da concessão (confusão de informações). Não há informações sobre áreas a regularizar, áreas cedidas, matrículas atuais, ou pendências.</t>
  </si>
  <si>
    <t>Avalia a situação patrimonial com base no PDir e na matrícula 23.271 disponibilizadas no data room, mas também obteve por due diligence imobiliária adicionalmente as matrículas atuais nº 51.499, 51.500 e 51.501, apresentando projetos com o levantamento das áreas pelas matrículas atuais. Há levantamento sobre cerca e acessos, obtidos em visita a campo, com detalhes sobre interfaces com ruas e avenidas municipais e também sobre os acessos ao aeroporto.</t>
  </si>
  <si>
    <t>A descrição do item "Situação patrimonial" é uma cópia do texto do PDir da Infraero. O grupo não faz menção às matrículas imobiliárias e não foi feito due diligence imobiliário. O projeto apresentado de situação patrimonial não possui a área em m² de todas as marcações. Além disso, há informações incorretas - exemplo: marca-se como estacionamento uma área azul, que é na verdade a Av. Dante Michelini; não há a marcação da av. Adalberto Simão Nader, na cessão da Infraero ao município; há informação de que há uma cerca operacional onde na realidade existe uma avenida (av. Adalberto Simão Nader, na interface com av. Dante Michelini).</t>
  </si>
  <si>
    <t>Zoneamento civil/militar: apenas informa que não há área de uso militar. Não apresenta planta ou distinção entre as áreas civis - o que pode ou não ser utilizado como expansão para o aeroporto.
Zoneamento funcional: apresenta na Figura 3 um zoneamento funcional que trata de uma situação futura projetada pela Infraero. A seguir, a Figura 4, por sua vez, apresenta o zoneamento funcional atual do aeroporto. Assim, na Tabela 5 adiante, fica confuso a que zoneamento funcional os números se referem (Fig. 3 ou Fig. 4). O zoneamento funcional da Figura 4 define dentro da mesma classificação funcional ("Área Secundária") elementos como áreas verdes e áreas dedicadas à aviação geral; observa-se que o estudo utilizou a mesma classificação do PDir, porém esta classificação mistura em mesmas classes elementos de características distintas. Assim, o zoneamento funcional termina por não destacar as diferentes funções do Complexo Aeroportuário devido à falta de detalhamento.</t>
  </si>
  <si>
    <t>Zoneamento civil/militar: apresenta as áreas civis de maneira conjunta e também separada, identificando as áreas destinadas a reserva ambiental, a viveiro e ocupadas por terceiros - que não devem ser consideradas para expansão do aeroporto. Apresenta também de forma separada as áreas a incorporar, com o quantitativo de área de cada uma delas.
Zoneamento funcional:  apresenta o zoneamento funcional considerando apenas o TPS e a PPD antigas - o novo TPS e a nova PPD são considerados áreas de obras (Diretriz SAC considera que a obra já estará concluída à época da concessão). São apresentados os números correspondentes a cada área do zoneamento funcional - Novo TPS e nova PPD como áreas de obras, ainda assim.</t>
  </si>
  <si>
    <t>Zoneamento civil/militar: O grupo informa: "Não existe Base Aérea operando no SBVT.". Planta apresenta toda a área como civil, sem distinção de áreas que podem ou não ser consideradas para expansão do aeroporto. A planta mantém o mesmo erro da "situação patrimonial", considerando cerca patrimonial em área de avenida da cidade.
Zoneamento funcional: Relatório de Engenharia apresenta zoneamento de SBCY; no Anexo 1, Planta 3, está SBVT. O estudo apresenta o zoneamento funcional já considerando o novo TPS e a nova PPD - ponto positivo, uma vez que estas estruturas estarão em operação à época da concessão (Diretriz SAC). Entretanto, no Relatório de Engenharia se descreve como Área Terminal a estrutura de SCI e, na planta, ela faz parte da área de manobras (SCI) Além disso, não há a informação do quantitativo de áreas correspondentes a cada uma das marcações. Por fim, deve-se também observar que a divisão do zoneamento funcional proposta considera dentro da mesma categoria funcional elementos como áreas verdes e aviação geral ("Áreas secundárias"); deve-se reavaliar tal divisão, de tal forma a obter uma demonstração melhor de áreas operacionais do aeroporto. Há ainda o mesmo erro da cerca operacional na av. Adalberto Simão Nader (mencionado acima).</t>
  </si>
  <si>
    <t>O grupo apresenta um plano de proteção considerando apenas a antiga PPD - não incorpora a nova PPD, apesar de mencionar a Portaria DECEA Nº31/ICA, que traz no seu anexo ambas as PPD's para SBVT.</t>
  </si>
  <si>
    <t>Apresenta o plano de proteção aprovado pelo DECEA para SBVT, simula este PBZPA no Google Earth e analisa com detalhes os obstáculos que obtém nas superfícies de transição, de aproximação, horizontal e cônica. O grupo faz a ressalva de que nenhum dos obstáculos identificados estão apresentados no PBZPA e que, para alteração do cadastro do aeródromo, deve ser feito um levantamento topográfico para se confirmar (ou não) os obstáculos citados. Adicionalmente, o grupo traz também informações sobre a Carta de Obstáculos (AOC) e a Publicação de Informação Aeronáutica (AIP). Apresenta também o Plano de Zona de Proteção de Auxílios à Navegação Aérea e, de forma semelhante ao PBZPA, também o analisa no Google Earth, levantando eventuais obstáculos.</t>
  </si>
  <si>
    <t>O grupo traz o Plano Básico de Proteção aprovado pelo DECEA para SBVT. Não traz análise deste plano ou de obstáculos. Também não traz informações das cartas aeronáuticas e não informa sobre PZPANA.</t>
  </si>
  <si>
    <t>está no relatório ambiental</t>
  </si>
  <si>
    <t>Está no relatório ambiental</t>
  </si>
  <si>
    <t>TPS: 2.3.2.1 apenas descreve o TPS / 2.5.3 / 2.5.4 - analise carece de refinamento, sem analise de mérito e numeros adequados. Nao traz valores de capacidade dinamica (anual e HP)
TECA: Descrição trazida em 2.3.3.2 declara 1.000 t/ano.  Não há avaliação de capacidade instalada em 2.5 para o TECA</t>
  </si>
  <si>
    <t>Avalia a capacidade do novo TPS e das suas estruturas, e do TECA.</t>
  </si>
  <si>
    <t xml:space="preserve">TPS: 2.5.3 incompleto/faltam dados/analise carece de refinamento, sem analise de mérito e numeros adequados.  Nao traz valores de capacidade dinamica (anual e HP)
TECA: Não realizou avaliação de capacidade do TECA em 3.2.2.4, mas em 2.5 descreveu razoavelmente bem o sistema em 2.3.3 (5.000 t/ano).
Embora não traga no item específico de avaliação de capacidade as capacidades para alguns itens, no item de Desenvolvimento do Sitio Aeroportuário - Análise da Demanda e Capacidade (3.2) o estudo traz detalhamento razoável das capacidades atuais. </t>
  </si>
  <si>
    <t>RWY: 2.5.1 (calculo de capacidade dinamica) / 2.3.1.1 (descrição fisica da rwy inventario)
Patio: 2.3.1.4 (descriçao fisica do patio inventario)</t>
  </si>
  <si>
    <t>Há menção à utilização de heliponto pela Petrobras, apenas. Não há avaliação da capacidade instalada quanto à aviação geral.</t>
  </si>
  <si>
    <t>Não há avaliação da capacidade instalada quanto à infraestrutura de administrativo e manutenção.</t>
  </si>
  <si>
    <t>Não há avaliação da capacidade instalada quanto à infraestrutura de apoio às operações e às companhias aéreas.</t>
  </si>
  <si>
    <t>Não há avaliação da capacidade instalada quanto à infraestrutura básica.</t>
  </si>
  <si>
    <t xml:space="preserve">Capitulo 3 / 3.5.1 e 3.5.3 o planejamento apresentado traz faseamento de 10 em 10 anos.
Ficou claro pelo cruzamento das informações das fases em 3.5.2.1 que as datas de cada fase nao são exatamente as demonstradas nos graficos trazidos na mesma seção. Quando cruzadas estas datas com as trazidas no Anexo 2 CAPEX OPEX verifica-se também discrepancia de datas. </t>
  </si>
  <si>
    <t>Descreveu razoavelmente bem as premissas utilizadas nos calculos de dimensionamento. Embora nao tenha sido possivel verificar pontualmente os calculos e conversões para as capacidades do sistema do lado ar e do lado terra, o estudo traz uma conversão de ATM/h para PHP em 2.5.1 evidenciando preocupação com o balanceamento.</t>
  </si>
  <si>
    <t>Apenas apresentou a descriçao do Plano Diretor, porém, não apresentou plantas. Faz breve análise das obras em conclusão.</t>
  </si>
  <si>
    <t>Apenas menciona o Plano Diretor da Infraero, sem fazer qualquer análise ou avaliação das intervenções propostas.</t>
  </si>
  <si>
    <t>Capítulo 3 + Anexo 1
Falha: Usou um agregamento nas fases 2 e 3 no gráfico do item 3.5 que não demonstra a ampliação da capacidade prevista no texto, porém refletiu adequadamente no resumo de Gantt em 3.7</t>
  </si>
  <si>
    <t>Projeto não possui detalhamento suficiente para avaliação detalhada das fases de implantação, tampouco permite avaliar a maximização do retorno. Em 3.1 e 6 do Anexo 2 (CAPEX OPEX) traz um cronograma de fases e obras correspondente ao apresentado em 3.5 do relatorio de engenharia. E no item 3.7 do relatorio de engenharia traz o resumo dos investimentos conforme as fases previstas anteriormente.</t>
  </si>
  <si>
    <t>Apresenta layout do TPS apenas na Fase 1.</t>
  </si>
  <si>
    <t>Não apresenta justificativa para o preço do equipamento ponte de embarque.</t>
  </si>
  <si>
    <t>O estudo apresenta levantamento sobre as instalações e sistemas existentes, evidenciando por meio de fotos obtidas em visita em campo. Entretanto, o estudo preza pela síntese das informações, quando, na verdade, alguns dados poderiam ser mais explorados. A penalização nesta nota qualitativa deve-se a informações que poderiam ter sido acrescentadas para melhorar a compreensão e apresentação, tais como: plantas ou imagens aéreas indicando os pontos descritos (ex: planta ou imagem aérea indicando a localização das vias de serviço, planta ou imagem aérea indicando a localização da drenagem, planta ou imagem aérea indicando a localização dos dos hangares, do SCI e das demais instalações citadas) - apenas se descreve a instalação, sem localizá-la via planta ou imagem aérea; não há informações sobre a área dos componentes do novo TPS; não há informações sobre reservatórios de água do novo TPS; não há informações sobre estado das redes de abastecimento de água e de coleta de esgoto, etc.</t>
  </si>
  <si>
    <t>O estudo apresenta informações detalhadas sobre as condições das instalações e sistemas existentes no aeroporto, ilustrando por fotos obtidas em visita ao local e em mapas de localização. As informações são bem organizadas e há uma síntese sobre a situação atual de cada sistema/instalação avaliado. Sobre o TPS, avalia-se o TPS antigo e o TPS novo; há o levantamento das áreas de cada componente do novo TPS e dos equipamentos existentes. Há informações sobre o terminal da Petrobras e sobre hangares para aviação geral.</t>
  </si>
  <si>
    <t>Não avaliou a condição das estruturas / O levantamento das instalações existentes utiliza dados antigos (de 2014, entende-se) - todas as fotos apresentadas têm a legenda: "Fonte: EVT - Outubro/2014" - há mais de 3 anos. Em virtude disso, existem informações antigas - exemplo, na pág 35: "Neste anexo da Petrobras é possível realizar todos os processos de embarque e desembarque, assim como os procedimentos de inspeção e segurança para o voo. No entanto, como o terminal de passageiros da Infraero encontra-se em expansão, inclusive com as fundações da nova edificação já em andamento, este novo TPS deverá atender também às instalações da Petrobras". - as fundações do novo TPS não só já foram concluídas, como praticamente todo o novo TPS já foi concluído. Não há informações detalhadas sobre o novo TPS. Da mesma forma, não existem informações sobre as obras recentes - exemplo: não se fala sobre a nova subestação construída com o novo TPS. Assim, conclui-se que não foi feita avaliação sobre as instalações existentes atualmente - apenas utilizou-se dados já existentes de um EVT de 2014. Apesar de se mencionar visita em campo, não se observa nenhuma evidência da realização desta visita nas fotos neste item.</t>
  </si>
  <si>
    <t>informou que está totalmente regularizado / O estudo traz informações do PDir sobre áreas regularizadas e não regularizadas, mas não realiza verificação sobre estas informações. Não há evidência da regularização das áreas mencionadas. Não apresenta em planta a localização destas áreas. Não há evidência de análise dos documentos enviados como diretriz pela SAC: Anexos SBME - ÁREA PATRIMONIAL ATUAL.pdf, SBME - Lei nº 3.439-2010 - Doação Área de Expansão - 2010 08 24.pdf, SBME - Planta MEA.GRL.051.004 - Área de expansão.pdf. O Relatório Imobiliário anexo ao estudo menciona que não há como verificar a regularidade das áreas sem análise do registro de imóveis - entretanto, apenas informa que tal certidão de registro não foi disponibilizada pela SNAC, sem que houvesse sido feita due diligence em campo.</t>
  </si>
  <si>
    <t>totalmente a regularizar / O estudo apresenta due diligence feita sobre a regularização das áreas do sítio - apresenta as subáreas dentro do sítio aeroportuário, informa sobre a não regularização de todas elas e mostra em planta a localização e a informação sobre estas subáreas (Anexo 1.1) . Realiza due diligence com base nos arquivos disponibilizados como diretriz pela SAC: SBME - Lei nº 3.439-2010 - Doação Área de Expansão - 2010 08 24.pdf, SBME - Planta MEA.GRL.051.004 - Área de expansão.pdf. O estudo informa sobre cercas e acessos, ilustrando por meio de fotos obtidas em visita em campo. Informa ainda sobre a existência de ruas públicas dentro do sítio patrimonial.</t>
  </si>
  <si>
    <t>O estudo informa a área total do sítio; informa a área regularizada conforme escrito no PDir, mas não apresenta evidência de regularização (não apresenta matrícula). Informa que demais áreas estão em processo de regularização, porém também não apresenta evidência. Não há evidência de análise dos documentos enviados como diretriz pela SAC: Anexos SBME - ÁREA PATRIMONIAL ATUAL.pdf, SBME - Lei nº 3.439-2010 - Doação Área de Expansão - 2010 08 24.pdf, SBME - Planta MEA.GRL.051.004 - Área de expansão.pdf. A planta apresenta como limite patrimonial não possui marcação clara - não está visível a marcação de limite patrimonial.</t>
  </si>
  <si>
    <t>Zoneamento civil/militar: informa que toda a área é civil. Não apresenta planta ou divisão das áreas civis.
Zoneamento funcional: o zoneamento funcional apresentado não considera toda a área do sítio patrimonial. Como utiliza poucas classificações - "Área de Manobras", "Área de Terminal" e "Área Secundária", acaba colocando na mesma classificação funcional áreas com características bem distintas - ex: área de aviação geral e áreas verdes são consideradas como "Área secundária". Ressalta-se que a área de aviação geral é muito importante para SBME.</t>
  </si>
  <si>
    <t>Zoneamento civil/militar: informa que toda a área do sítio é civil; apresenta as subáreas dentro do sítio, informando seu quantitativo em metros quadrados.
Zoneamento funcional: apresenta zoneamento funcional adequado, mostrando o quantitativo de áreas em cada zona proposta e o percentual correspondente. Explica diferença de área total patrimonial e área total do zoneamento funcional.</t>
  </si>
  <si>
    <t>Zoneamento civil/militar: informa que toda a área do sítio é civil; na planta apresentada, marca como área civil apenas parte da área do sítio; não apresenta toda a área patrimonial.
Zoneamento funcional: o zoneamento funcional apresentado não considera toda a área do sítio patrimonial. Como utiliza poucas classificações - "Área de Manobras", "Área de Terminal" e "Área Secundária", acaba colocando na mesma classificação funcional áreas com características bem distintas - ex: área de aviação geral e áreas verdes são consideradas como "Área secundária". Ressalta-se que a área de aviação geral é muito importante para SBME.</t>
  </si>
  <si>
    <t>O estudo informa: "O Aeroporto de Macaé possui Plano de Zona de Proteção de Aeródromo, representado na Figura 4 a seguir" - na legenda da imagem, porém, a fonte é informada como "Elaboração própria" - não fica claro se SBME possui PBZPA ou se foi elaborado pelo grupo. De toda forma, não são informadas as premissas do PBZPA apresentando, nem se analisa obstáculos às superfícies de proteção. Não se menciona sobre cartas aeronáuticas, nem sobre PZPANA.</t>
  </si>
  <si>
    <t>O estudo informa que SBME não possui PBZPA aprovado pelo DECEA; elabora PBZPA conforme premissas informadas e elabora modelo via Google Earth para analisar obstáculos. Informa sobre a necessidade de homologar PBZPA junto ao DECEA e verificar tais obstáculos via levantamento topográfico. Informa que SBME não possui AOC e que AIP não identifica nenhum obstáculo. Informa ainda que SBME não possui PZPANA aprovado pelo DECEA; elabora PZPANA e analisa obstáculos via Google Earth, concluindo pela necessidade de homologação e análise dos obstáculos via levantamento topográfico.</t>
  </si>
  <si>
    <t>apenas apresenta o plano / O estudo apresenta PBZPA: "A Figura 2.6 apresenta as regiões afetadas pelas superfícies do PBZPA deste aeroporto, caso ele estivesse implantado". Não há, entretanto, informação sobre as premissas consideradas para construção no PBZPA proposto. O estudo não analisa obstáculos a este PBZPA, nem menciona PZPANA ou cartas aeronáuticas.</t>
  </si>
  <si>
    <t>está no relatório ambiental, mas apenas apresantado, sem qualquer avaliação</t>
  </si>
  <si>
    <t>O estudo apresenta as premissas para elaboração de PZR conforme RBAC nº 161, justificando a sua escolha por PEZR. Elabora PEZR utilizando software específico e apresenta os resultados. O relatório informa que a análise do uso do solo é apresentada no Relatório de Estudos Ambientais. A penalização de 5% na análise qualitativa ocorre por não ter sido comentado sobre PEZR existente para SBME - vale observar que SBME possui PDir aprovado pela ANAC.</t>
  </si>
  <si>
    <t>Está no relatório ambiental, mas apenas apresentado, sem avaliação.</t>
  </si>
  <si>
    <t>O estudo apenas contém a seguinte informação: "CAPACIDADE DO SISTEMA TERMINAL DE PASSAGEIROS 2.5.4 - O terminal de uso comum (1980) precisará passar por uma atualização e modernização dentro dos próximos 10 anos. A capacidade adicional não será necessária, pois o principal uso para atender a bacia de Campos continuará a direcionar a forma de expansão do aeroporto." Não é feita avaliação da capacidade do TPS antigo, nem do TPS novo, conforme solicitado no Edital 1/2017. Não é mencionado sobre Terminal de Carga (não existe no aeroporto - mas não menciona se seria necessário frente à demanda). / TPS: 2.3.2.1 apenas descreve o TPS / 2.5.3 / 2.5.4 - analise carece de refinamento, sem analise de mérito e numeros adequados. Nao traz valores de capacidade dinamica (anual e HP)
TECA: Descrição trazida em 2.3.3.2 declara 1.000 t/ano.  Não há avaliação de capacidade instalada em 2.5 para o TECA</t>
  </si>
  <si>
    <t>O estudo avalia a capacidade do novo TPS - porém, não é mencionado no texto que se trata do novo TPS. Não avalia a capacidade do TPS antigo. Sobre TECA, o estudo informa que não há TECA instalado e não foi identificada demanda para isso.</t>
  </si>
  <si>
    <t xml:space="preserve">O estudo, no item 2.5.3 Sistema Terminal de Passageiros, apenas apresenta a metodologia de análise da capacidade do TPS, porém não avalia a capacidade instalada. Não há avaliação da capacidade instalada, considerando a demanda atual, indicando as limitações físicas/operacionais existentes e as melhorias necessárias para atender a parâmetros mínimos nível de serviço adequado, conforme solicitado no Edital CPE nº 1/2017. Não é mencionado sobre Terminal de Carga (não existe no aeroporto - mas não menciona se seria necessário frente à demanda). / TPS: 2.5.3 incompleto/faltam dados/analise carece de refinamento, sem analise de mérito e numeros adequados.  Nao traz valores de capacidade dinamica (anual e HP)
TECA: Não possui
Embora não traga no item específico de avaliação de capacidade as capacidades para alguns itens, no item de Desenvolvimento do Sitio Aeroportuário - Análise da Demanda e Capacidade (3.2) o estudo traz detalhamento razoável das capacidades atuais. </t>
  </si>
  <si>
    <t>É apresentada uma avaliação do sistema de pista de SBME; o texto, entretanto, é confuso ao explicar a avaliação feita. Utiliza-se metodologia da Infraero, e não a metodologia MCA 100-14 da Aeronáutica. Não há avaliação sobre pátio. / RWY: 2.5.1 (calculo de capacidade dinamica) / 2.3.1.1 (descrição fisica da rwy inventario)
Patio: 2.3.1.4 (descriçao fisica do patio inventario)</t>
  </si>
  <si>
    <t>Sobre a avaliação da capacidade do sistema de pista, o estudo apresenta que foi feito o cálculo utilizando metodologia MCA 100-14, que resultou em uma capacidade teórica calculada de 24,7 mov/h. O estudo apresenta tabela com avaliação das pistas de táxi, a avaliação da capacidade estática e dinâmica dos pátios de aeronaves e a avaliação dos equipamentos de rampa. Entretanto, a avaliação para o pátio de aeronaves se restringe apenas a aeronaves de aviação regular - não se analisa a capacidade do pátio para aeronaves de aviação geral.</t>
  </si>
  <si>
    <t>O estudo, no item 2.5.1 e 2.5.2, apenas apresenta informações de que foi avaliada a capacidade do sistema de pistas e de pátios, porém não avalia a capacidade dos sistemas mencionados.</t>
  </si>
  <si>
    <t>O estudo apresenta a avaliação da capacidade do terminal de aviação geral da Petrobras - considera toda a demanda da aviação geral como sendo da Petrobras, mas não há essa informação. Ademais, o terminal de Petrobras processa apenas pax da Petrobras - não pode ser considerado como atendendo a toda a aviação geral.</t>
  </si>
  <si>
    <t>O estudo não avalia capacidade quanto à aviação geral. O item de avaliação da capacidade instalada é o item 2.5, pág. 62 do Relatório de Engenharia.</t>
  </si>
  <si>
    <t>É feita avaliação da capacidade utilizando metodologia Infraero. Contudo, não fica claro onde se localiza a área administrativa - o texto do item 1.3.6.1 menciona plantas do novo TPS; contudo, pelo item 1.2.2.2, entende-se que a área administrativa está no TPS antigo.</t>
  </si>
  <si>
    <t>O estudo não avalia capacidade quanto à infraestrutura de administrativo e manutenção. O item de avaliação da capacidade instalada é o item 2.5, pág. 62 do Relatório de Engenharia.</t>
  </si>
  <si>
    <t>Itens 1.3.7 e 1.3.8.</t>
  </si>
  <si>
    <t>O estudo não avalia capacidade quanto à infraestrutura de apoio às operações e às companhias aéreas. O item de avaliação da capacidade instalada é o item 2.5, pág. 62 do Relatório de Engenharia.</t>
  </si>
  <si>
    <t>Item 1.3.10. A Tabela 1-90, que apresenta a capacidade instalada no sistema de água potável, não mostra a demanda atual (está zerada na tabela). No item 1.3.10.3, na avaliação do tratamento do esgoto sanitário, informa-se apenas que o esgoto é tratado fora do sítio, porém não é feita avaliação da capacidade das estações elevatórias.</t>
  </si>
  <si>
    <t>O estudo não avalia capacidade quanto à infraestrutura básica. O item de avaliação da capacidade instalada é o item 2.5, pág. 62 do Relatório de Engenharia.</t>
  </si>
  <si>
    <t>Apenas menciona possíveis impactos / O estudo não avalia capacidade quanto a aspectos ambientais. O item de avaliação da capacidade instalada é o item 2.5, pág. 62 do Relatório de Engenharia.</t>
  </si>
  <si>
    <t>Capitulo 3 / 3.5.1 e 3.5.3 o planejamento apresentado traz faseamento de 10 em 10 anos.
Ficou claro pelo cruzamento das informações das fases em 3.5.2.1 que as datas de cada fase nao são exatamente as demonstradas nos graficos trazidos na mesma seção. No caso de MAcaé o consultor declara no texto que o TPS nao será expandido e traz logo a seguir dois graficos com expansoes programadas para 35-36 e 41-42 (grafico 1) e 32-33 e 40-41 (grafico 2), ou seja, totalmente discrepante com o descrito. Quando cruzadas estas datas com as trazidas no Anexo 2 CAPEX OPEX verifica-se também discrepancia de datas. 
Descreveu razoavelmente bem as premissas utilizadas nos calculos de dimensionamento. Nao foi possivel identificar o balanceamento, dado que os calculos apresentados são sintetizados e nao há uma analise de merito robusta quanto aos outputs resultantes dos calculos.</t>
  </si>
  <si>
    <t xml:space="preserve">O estudo apresenta análise de alternativas, justificando a solução escolhida como mais adequada para o desenvolvimento do sítio aeroportuário. A partir de então, o estudo apresenta a implantação em duas fases, detalhando especificamente no item 2.5.1 Fases de Planejamento e Cronograma Estimado de Obras e no item 2.6.2 Etapas de Implantação a justificativa das fases propostas. Contudo, devido ao investimento inicial proposto para a Fase 1, a concepção de desenvolvimento não é balanceada (97% do CAPEX é na Fase 1). </t>
  </si>
  <si>
    <t>Não propõe nova pista, impedindo operação aeronave 3C IFR. Não é, portanto, a solução mais adequada, tendo em vista a atual frota da aviação comercial nacional.</t>
  </si>
  <si>
    <t>Apenas apresentou a descriçao do Plano Diretor, porém, não apresentou plantas. Não menciona projeto da SAC</t>
  </si>
  <si>
    <t>O estudo apresenta no item 2.1 Estudos e Projetos Existentes, subitem 2.1.2 Plano de Desenvolvimento Existente, o Plano Diretor elaborado pela Infraero. O estudo utiliza este PDir existentes na elaboração do plano de desenvolvimento proposto - exemplo: a Alternativa 05 escolhida aproveita o PDir (pág. 269 - "As principais características da Alternativa 05 são: • Implantação de nova pista de pouso e decolagem paralela a atual e distante em 395 m entre eixos, conforme previsto no Plano Diretor").</t>
  </si>
  <si>
    <t>Apenas descreve o Plano Diretor, sem qualquer avaliação ou análise das propostas apresentadas. Não avalia o projeto realizado pela SAC. Não proõe a construção da nova pista, baseado simplesmente na projeção da demanda, sem considerar implicações operacionais da aviação civil regular.</t>
  </si>
  <si>
    <t xml:space="preserve">O estudo apresenta plano de desenvolvimento para o aeroporto dividido em duas fases de implantação, de acordo com as projeções de demanda, que são apresentadas e justificadas no decorrer do Relatório de Engenharia (em especial, no item 2.3.1 Análise da Demanda). No item 2.4 Estudo de Alternativas, justifica-se a escolha pela alternativa proposta considerando maior eficiência da utilização das instalações, por exemplo, optando por não construir um novo TPS e nem sequer ampliar o existente - segundo o estudo, seria possível redefinir o layout do TPS recém-construído, de tal forma a evitar ampliações, buscando maior eficiência na utilização das instalações. </t>
  </si>
  <si>
    <t>Projeto não atende as necessidades da operação aeronave 4C IFR / Capítulo 3 + Anexo 1. 
Falha: Usou um agregamento nas fases 2 e 3 no gráfico do item 3.5 que não demonstra a ampliação da capacidade prevista no texto, porém refletiu adequadamente no resumo de Gantt em 3.7</t>
  </si>
  <si>
    <t>Em 3.1 e 6 do Anexo 2 (CAPEX OPEX) traz um cronograma de fases e obras correspondente ao apresentado em 3.5 do relatorio de engenharia. E no item 3.7 do relatorio de engenharia traz o resumo dos investimentos conforme as fases previstas anteriormente.</t>
  </si>
  <si>
    <t>O estudo considera os parâmetros IATA no cálculo do TPS - evidenciado na planilha de dimensionamento do TPS.</t>
  </si>
  <si>
    <t xml:space="preserve">O estudo de mercado é apresentado no item 2.3.1 Análise da Demanda. A penalização ocorre pois o Relatório de Engenharia afirma que o TPS tem capacidade para processar todos os passageiros ao final da concessão (aviação regular + aviação geral), porém, na planilha de dimensionamento do TPS, é considerado apenas a demanda de aviação regular. Dessa maneira, do 1,1 milhão pax/ano previstos, apenas 532 mil estão considerados no dimensionamento do TPS - a proposta de implantação não está de acordo com a demanda (a demanda de aviação geral não é considerada para atendimento no TPS). Pode-se entender que grande parte da aviação geral seja processada no terminal exclusivo da Petrobras, mas tal distinção deveria estar explícita, como premissa do cálculo. </t>
  </si>
  <si>
    <t>Atende a demanda projetada. Porém, pela demanda apresentada, o aeroporto não necessita de nova pista. Avaliação de mercado não levou em consideração a operação regular de passageiros com operação IFR no aeroporto.</t>
  </si>
  <si>
    <t>O  cronograma estimado é apresentado no item 2.5.1.4 Cronograma estimado e Fases de Operação. Tal cronograma é apresentado de forma macro - com a mesma duração para as obras de todos os sistemas. Não é apresentado o prazo requerido de obras para cada sistema (ex: prazo para obras da nova PPD), também não é apresentada justificativa para a apresentação do prazo de obras em 36 meses.</t>
  </si>
  <si>
    <t>O estudo apresenta projetos no Caderno de Plantas apresentando os principais componentes da obra. Entretanto, não é apresentado projeto da alteração de layout proposta para o TPS - o estudo afirma que a única intervenção prevista para o TPS seria uma alteração de layout, que então já atenderia até o final da concessão (sem necessidade de ampliação do TPS), mas apresenta apenas o layout do TPS atual, sem apresentar o proposto, nem mesmo as áreas requeridas dos componentes para este novo layout  - só é possível obter as áreas na planilha de dimensionamento do TPS, mas ela calcula apenas considerando a demanda da aviação regular, não soma a aviação geral.</t>
  </si>
  <si>
    <t>Apenas menciona visita ao aeroporto. Não menciona outras investigações ou ensaios. Considerou o Plano Diretor.</t>
  </si>
  <si>
    <t>O estudo apresenta os quantitativos dos investimentos com base no anteprojeto, em quantidades agregradas principais e com o detalhamento necessário nas planilhas de custos unitários.</t>
  </si>
  <si>
    <t xml:space="preserve">Anexo 2 - CAPEX e OPEX: O estudo informa que utilizou como referência para precificação os preços utilizados pela INFRAERO em contratação de quatro obras citadas (Torre de Controle de Salvador, TECA de Porto Alegre, TPS, pátio e sistema viário de Fortaleza e PAPI de Joinville). Em seguida, o estudo apresenta as planilhas de base que utilizou para o CAPEX do aeroporto analisado. Contudo, não é possível identificar em cada custo unitário destas planilhas a base do seu valor - se SICRO, SINAPI ou qual referência utilizada. </t>
  </si>
  <si>
    <t>O estudo apresenta preços com base nos sistemas de custos referenciais e utilizando orientações dos órgãos de fiscalização e controle. Item 3.1.1 do Relatório de Engenharia.</t>
  </si>
  <si>
    <t>Nas planilhas de CAPEX, o estudo apresenta o custo global com base em quantidades mostradas, em nível de detalhamento adequado para a precisão e confiabilidade necessária ao elemento técnico sob análise.</t>
  </si>
  <si>
    <t>O plano de desenvolvimento prevê a necessidade de utilizar duas ruas que estão hoje envoltas pelo sítio aeroportuário, porém não pertencem a ele. O estudo informa que o plano de desenvolvimento prevê a inclusão no sítio aeroportuário dessas duas ruas que pertencem à prefeitura, porém sem custos de desapropriação. Deve-se embasar melhor que, ainda que não haja custos de desapropriação, talvez seja prevista alguma contrapartida à prefeitura.</t>
  </si>
  <si>
    <t>No Anexo 2 - CAPEX e OPEX, o estudo informa que utiliza para projetar os custos do aeroporto um percentual em relação às receitas (47%), estimado com base nos aeroportos concedidos. Divide então os custos nos principais centros de custo (pessoal, manutenção, utilidades e serviços terceirizados) utilizando por base novos percentuais, que também informa como sendo obtidos em análise dos aeroportos já concedidos. Não há detalhamento / evidência destes percentuais utilizados dos aeroportos concedidos. Uma vez que o estudo não avalia os custos operacionais do aeroporto (a projeção de custos utiliza percentuais adotados), não faz análise dos custos projetados com benchmark de outros aeroportos, já que utiliza estes mesmos aeroportos na própria projeção dos custos. Nenhum dos aeroportos apresentados é semelhante a Macaé - não são boas referências, já que têm características bem distintas de Macaé.</t>
  </si>
  <si>
    <t>O estudo apresenta custos com referências de benchmark de outro aeroportos nacionais. Não há, contudo, análise de benchmark de aeroportos semelhantes - com grande movimentação de aviação geral, ou do mesmo porte, exclusivamente, ou na mesma região.</t>
  </si>
  <si>
    <t>O estudo não faz avaliação dos custos, apenas estima os custos como um percentual em relação às receitas (47%), tendo como base os aeroportos concedidos. Não avalia ganhos de eficiência ao longo do período de concessão, considerando o mesmo percentual em relação às receitas por todo o período. Não avalia os custos atuais do aeroporto, para projeção dos custos futuros (apenas apresenta informações sobre custo com pessoal INFRAERO no Anexo - Relatório Trabalhista). Não há compatibilização entre os custos e as soluções de desenvolvimento propostas. Apresenta possíveis ganhos de escala, sem demonstrar as referências / justificativas. Não é possível identificar nos custos apresentados os custos relacionados a serviços públicos. O relatório informa que considera IPTU e informa a metodologia utilizada, mas não apresenta os valores de IPTU calculados.</t>
  </si>
  <si>
    <t xml:space="preserve">O estudo apresenta custos e despesas com pessoal, com serviços de terceiros, com utilidades e serviços públicos, com material de consumo e outros custos e despesas associados à concessão (outorga, seguro-garantia, custos e despesas ambientais e de transição). Entende-se que os custos de manutenção estão considerados em custos de serviços de terceirios e custos com material de consumo. Não há menção sobre ganhos de escala da gestão conjunta de aeroportos (bloco). </t>
  </si>
  <si>
    <t>O estudo apresenta due diligence sobre os contratos operacionais firmados pela INFRAERO.</t>
  </si>
  <si>
    <r>
      <t xml:space="preserve">AVALIAÇÃO - </t>
    </r>
    <r>
      <rPr>
        <b/>
        <sz val="11"/>
        <color indexed="10"/>
        <rFont val="Calibri"/>
        <family val="2"/>
      </rPr>
      <t>CONSÓRCIO BF CAPITAL, AECOM...</t>
    </r>
  </si>
  <si>
    <r>
      <t xml:space="preserve">AVALIAÇÃO - </t>
    </r>
    <r>
      <rPr>
        <b/>
        <sz val="11"/>
        <color indexed="10"/>
        <rFont val="Calibri"/>
        <family val="2"/>
      </rPr>
      <t>CONSÓRCIO GRUPO DE CONSULTORES EM AEROPORTOS (MOYSÉS &amp; PIRES, TERRAFIRMA, INFRAWAY...)</t>
    </r>
  </si>
  <si>
    <r>
      <t xml:space="preserve">AVALIAÇÃO - </t>
    </r>
    <r>
      <rPr>
        <b/>
        <sz val="11"/>
        <color indexed="10"/>
        <rFont val="Calibri"/>
        <family val="2"/>
      </rPr>
      <t>CONSÓRCIO LOGIT, PROGEN...</t>
    </r>
  </si>
  <si>
    <t xml:space="preserve">Capítulo 6. 1) Há no relatório a descrição das intervenções e citação dos impactos ambientais. Contudo, o relatório não traz explicações detalhadas de como se dá a associaçãos dos riscos e impactos diante das intervenções previstas no projeto.  2) Não foram apresentadas medidas metigadoras às condicionantes apresentadas nas Licencas já emitidas.
</t>
  </si>
  <si>
    <t xml:space="preserve">Capítulo 11. 1) Há definição de custos atinente ao licenciamento ambiental, implantação de programas com medidas mitadoras e custos correspondentes, contudo, o estudo parte da premissa de que não há passivos ambientais no sítio aeroportuário, estabelecendo custos para realização de estudos de investigação de áreas contaminadas, bem como não apresenta de forma clara e detalhada estratégias e soluções para viabilização do projeto. 2) O relatório não precifica alguns custos relacionados ao projeto (ex. Taxa de Controle de Fiscalização Ambiental (TCFA) que deverá ser paga pelo futuro operador). </t>
  </si>
  <si>
    <t>Apesar de apresentar fotos de algumas pistas de táxi e dos pátios, não apresenta a localização das pistas de táxi e dos pátios em planta. Não informa sobre área de equipamentos de rampa. Apresenta informação apenas sobre uma via de serviço (do pátio principal); não informa sobre as demais vias de serviço; não mostra em planta. Apresenta fotos e informações dos componentes do TPS; apresenta as áreas do TPS setorizadas (processamento de passageiros, órgãos públicos, Infraero, etc.), mas não apresenta as áreas de cada componente (sala de embarque, check-in, etc.). Não informa sobre estacionamento lateral ao TPS. No item "sistema viário de acesso", apenas informa o comprimento do meio-fio, mas não informa sobre o sistema viário de acesso. Levantamento do TECA apresenta as áreas construídas e descrição breve sobre estacionamento e acesso. A descrição do sistema de aviação geral traz a área total de hangares, sem descrição da área e proprietário de cada hangar, individualmente. Sobre instalações administrativas e de manutenção, há apenas informação sobre a área total. Sobre as áreas de apoio às companhias aéreas, há apenas descrição sucinta.</t>
  </si>
  <si>
    <t xml:space="preserve">O estudo apenas traz a informação da área em hectares do sítio aeroportuário e de que não prevê alteração dos limites patrimoniais. Não faz avaliação da situação patrimonial das áreas que compõem o sítio, tampouco da sua regularidade jurídica/imobiliária. Não traz informação da área a incorporar (desapropriação, conforme decreto estadual). </t>
  </si>
  <si>
    <r>
      <rPr>
        <b/>
        <sz val="11"/>
        <rFont val="Times New Roman"/>
        <family val="1"/>
      </rPr>
      <t xml:space="preserve">Zoneamento civil/militar: </t>
    </r>
    <r>
      <rPr>
        <sz val="11"/>
        <rFont val="Times New Roman"/>
        <family val="1"/>
      </rPr>
      <t xml:space="preserve">o estudo apresenta o zoneamento civil/militar, seguindo a diretriz da SAC (segundo envio, 11, "a") de zoneamento civil/militar proposto, considerando na Área Civil 01 a incorporação das áreas militares a serem transferidas. Entretanto, não apresenta o valor estimado das benfeitorias da área a ser transferida, contrariando diretriz da SAC (segundo envio, 11, "b"). Além disso, não apresenta as áreas especiais dentro das áreas civis. Não apresenta tampouco a área a incorporar (desapropriação, conforme decreto estadual).
</t>
    </r>
    <r>
      <rPr>
        <b/>
        <sz val="11"/>
        <rFont val="Times New Roman"/>
        <family val="1"/>
      </rPr>
      <t xml:space="preserve">Zoneamento funcional: </t>
    </r>
    <r>
      <rPr>
        <sz val="11"/>
        <rFont val="Times New Roman"/>
        <family val="1"/>
      </rPr>
      <t>o zoneamento funcional apresentado, por considerar poucas divisões (apenas Área Terminal, Área de Manobras e Área Secundária), acaba classificando na mesma zona funcional áreas de características distintas, como aviação geral e áreas verdes juntas (Área Secundária). Além disso, dentro da própria divisão proposta, não marca como Área de Manobras pistas de táxi.</t>
    </r>
  </si>
  <si>
    <t>O estudo apresenta PBZPA do aeroporto; não analisa obstáculos, não informa se o PBZPA aprovado lista obstáculos ou não, não analisa publicações aeronáuticas (AOC e AIP), não informa sobre PZPANA.</t>
  </si>
  <si>
    <t>Há citação de uma capacidade total para o atual (16MM pax/ano) terminal e descrição da infraestrutura, no entanto não há análise da capacidade de cada elemento processador de pax. O estudo traz: "O terminal está programado para ter uma capacidade de até 16,5 milhões de passageiros anuais, mas, de forma mais realista, é de 9 a 11 milhões de passageiros anuais.". Entretanto, não é apresentado cálculo nem avaliação da capacidade do TPS. A capacidade do TECA não é mencionada. / TPS: 2.3.2.1 apenas descreve o TPS / 2.5.3 / 2.5.4 - analise carece de refinamento, sem analise de mérito e numeros adequados. Nao traz valores de capacidade dinamica (anual e HP) TECA: Descrição trazida em 2.3.3.2 declara 1.000 t/ano.  Não há avaliação de capacidade instalada em 2.5 para o TECA</t>
  </si>
  <si>
    <t>Apresenta levantamento das instalações existentes, porém não apresenta de forma detalhada e com fotos todas as instalações.</t>
  </si>
  <si>
    <r>
      <t xml:space="preserve">Na due diligence, não obteve matrículas atualizadas do sítio. Apresenta informações com base apenas no </t>
    </r>
    <r>
      <rPr>
        <i/>
        <sz val="11"/>
        <color indexed="8"/>
        <rFont val="Times New Roman"/>
        <family val="1"/>
      </rPr>
      <t>data room</t>
    </r>
    <r>
      <rPr>
        <sz val="11"/>
        <color indexed="8"/>
        <rFont val="Times New Roman"/>
        <family val="1"/>
      </rPr>
      <t xml:space="preserve"> - informando que as matrículas estão desatualizadas. Não informa sobre cercas e acessos ao sítio.</t>
    </r>
  </si>
  <si>
    <t xml:space="preserve">O zoneamento funcional apresentado, por considerar poucas divisões (apenas Área Terminal, Área de Manobras e Área Secundária), acaba classificando na mesma zona funcional áreas de características distintas, como aviação geral e áreas verdes juntas (Área Secundária). </t>
  </si>
  <si>
    <t>Foram apenas apresentados possíveis restrições, porém, sem análise.</t>
  </si>
  <si>
    <t>Não apresenta evidências do atendimento ao estudo de mercado.</t>
  </si>
  <si>
    <t>O zoneamento funcional apresentado considera poucas divisões (apenas Área Terminal, Área de Manobras e Área Secundária). Assim, classificando na mesma zona funcional áreas de características distintas, como áreas verdes e áreas de aviação geral.</t>
  </si>
  <si>
    <r>
      <t xml:space="preserve">Não informa sobre área a desapropriar, conforme Decreto Municipal n.º 508, de 18 de novembro de 2011. A </t>
    </r>
    <r>
      <rPr>
        <i/>
        <sz val="11"/>
        <color indexed="8"/>
        <rFont val="Times New Roman"/>
        <family val="1"/>
      </rPr>
      <t>due diligence</t>
    </r>
    <r>
      <rPr>
        <sz val="11"/>
        <color indexed="8"/>
        <rFont val="Times New Roman"/>
        <family val="1"/>
      </rPr>
      <t xml:space="preserve"> não obteve matrículas atualizadas - baseou-se apenas nas informações disponibilizadas no data room. Não informa sobre cercas e acessos.</t>
    </r>
  </si>
  <si>
    <t>Há uma descriçao em 2.3 dos equipamentos disponibilizados. Foi identificado em 3.4.1.6 que SBJU nao tem TWR, contudo não foi possivel identificar se tem ou nao AFIS.</t>
  </si>
  <si>
    <r>
      <t xml:space="preserve">A </t>
    </r>
    <r>
      <rPr>
        <i/>
        <sz val="11"/>
        <color indexed="8"/>
        <rFont val="Times New Roman"/>
        <family val="1"/>
      </rPr>
      <t>due diligence</t>
    </r>
    <r>
      <rPr>
        <sz val="11"/>
        <color indexed="8"/>
        <rFont val="Times New Roman"/>
        <family val="1"/>
      </rPr>
      <t xml:space="preserve"> não obteve matrículas atualizadas - baseou-se apenas nas informações disponibilizadas no data room. Não informa sobre cercas e acessos.</t>
    </r>
  </si>
  <si>
    <t xml:space="preserve">Há uma descriçao em 2.3 dos equipamentos disponibilizados. A descrição em 3.4.1.6 esclarece que não há uma TWR e que não será necessária pela previsão de demanda. Informa que possui AIS/MET. </t>
  </si>
  <si>
    <t>O estudo apresenta a infraestrutura instalada, avaliando a sua capacidade em operar VFR/IFR não precisão diurno/noturno em ambas as cabeceiras.</t>
  </si>
  <si>
    <t>Está no relatório ambiental. Não é suficientemente detalhado</t>
  </si>
  <si>
    <t>O estudo informa que fez a avaliação do TPS, mas mostra avaliação apenas da área global, sem considerar os diversos componentes do TPS. / Item 2.5 Avaliação de capacidade Instalada. Não é feita avaliação da capacidade do TPS; apenas informa-se a área do TPS, de acordo com a informação da administração do aeroporto: "Levando em consideração o Edifício Terminal existente possuía área de 1.000m². onde passou por uma reforma e ampliação recente com área total de 1.191,55m², de acordo com a informação recebida pela administração do aeroporto". Não é mencionado sobre Terminal de Carga.</t>
  </si>
  <si>
    <t>Apenas descreve o que existe, sem qualquer avaliação. / Há uma descriçao completa em 2.3.1.2 dos equipamentos disponibilizados.</t>
  </si>
  <si>
    <t>Apresenta informações sobre contratos no Relatório 6 - RelatóriosJurídicos. Não apresenta contratos operacionais.</t>
  </si>
  <si>
    <t>Avaliação superficial das condições das instalações existentes. Foto da página 17 não se refere a esse aeroporto.</t>
  </si>
  <si>
    <t>Está no relatório ambiental. Não apresenta muitos detalhes.</t>
  </si>
  <si>
    <t xml:space="preserve"> Avaliação superficial das condições das instalações existentes.</t>
  </si>
  <si>
    <t xml:space="preserve">Não há evidência de due diligence imobiliário. Informa sobre cerca patrimonial e cerca operacional circundando equipamentos. Informa sobre ETA, rodovia, residências e alojamento Infraero, mas não demonstra estas edificações na planta - não é claro se estão dentro do limite patrimonial do sítio ou não, tampouco demonstra fotos. Não informa sobre imóveis ocupados por terceiros ou sobre rua dentro do sítio. </t>
  </si>
  <si>
    <t>Está no relatório ambiental. Apresenta poucos detalhes.</t>
  </si>
  <si>
    <t>O 3.1 e 6 do Anexo 2 (CAPEX OPEX) traz um cronograma de fases e obras correspondente ao apresentado em 3.5 do relatorio de engenharia. E no item 3.7 do relatorio de engenharia traz o resumo dos investimentos conforme as fases previstas anteriormente. Não é suficientemente detalhado.</t>
  </si>
  <si>
    <t>Tendo em vista que o projeto não apresenta detalhes do layout que permitam uma análise da capacidade de cada componente, apresentando apenas qual deveria ser o parâmetro recomendado pelo norma. Não apresenta evidências de que esteja cumprindo os parâmetros mencionados.</t>
  </si>
  <si>
    <t>Não apresenta evidências do atendimento do estudo de mercado.</t>
  </si>
  <si>
    <r>
      <t xml:space="preserve">Capítulo 6. 1) Há no relatório a descrição das intervenções e citação dos impactos ambientais. Contudo, o relatório não traz explicações detalhadas de como se dá a associaçãos dos riscos e impactos diante das intervenções previstas no projeto.  2) Não foram apresentadas medidas metigadoras às condicionantes apresentadas nas Licencas já emitidas. </t>
    </r>
    <r>
      <rPr>
        <sz val="11"/>
        <color indexed="8"/>
        <rFont val="Times New Roman"/>
        <family val="1"/>
      </rPr>
      <t xml:space="preserve">
</t>
    </r>
  </si>
  <si>
    <r>
      <t xml:space="preserve">Capítulo 6. 1) O estudo não identifica os passivos existentes e as medidas de correção ou mitigadoras; 2) O estudo apresenta a análise dos impactos da implementação do plano de desenvolvimento do sítio aeroportuário e sua operação, mas deixa de apresentar as medidas mitigadoras, apenas mencionando programas correlatos. </t>
    </r>
    <r>
      <rPr>
        <sz val="11"/>
        <color indexed="8"/>
        <rFont val="Times New Roman"/>
        <family val="1"/>
      </rPr>
      <t xml:space="preserve">
</t>
    </r>
  </si>
  <si>
    <r>
      <t xml:space="preserve">O relatório de avaliação econômico-financeira contém a modelagem econômico-financeira pelo </t>
    </r>
    <r>
      <rPr>
        <b/>
        <sz val="11"/>
        <rFont val="Times New Roman"/>
        <family val="1"/>
      </rPr>
      <t>método de fluxo de caixa descontado</t>
    </r>
    <r>
      <rPr>
        <sz val="11"/>
        <rFont val="Times New Roman"/>
        <family val="1"/>
      </rPr>
      <t>, com objetivo de avaliar a atratividade do projeto para o setor privado, focando na possibilidade de sua autossustentabilidade.</t>
    </r>
  </si>
  <si>
    <r>
      <t xml:space="preserve">O relatório de avaliação econômico-financeira </t>
    </r>
    <r>
      <rPr>
        <b/>
        <sz val="11"/>
        <rFont val="Times New Roman"/>
        <family val="1"/>
      </rPr>
      <t xml:space="preserve">considera os resultados dos estudos </t>
    </r>
    <r>
      <rPr>
        <sz val="11"/>
        <rFont val="Times New Roman"/>
        <family val="1"/>
      </rPr>
      <t xml:space="preserve">de demanda, das estimativas de receitas, incluindo as acessórias, dos custos de operação, manutenção e expansão, custos ambientais, investimentos, impactos financeiros decorrentes das premissas estabelecidas e da análise de risco e jurídica, due dilligence e outros, sendo avaliados os </t>
    </r>
    <r>
      <rPr>
        <b/>
        <sz val="11"/>
        <rFont val="Times New Roman"/>
        <family val="1"/>
      </rPr>
      <t>benefícios fiscais</t>
    </r>
    <r>
      <rPr>
        <sz val="11"/>
        <rFont val="Times New Roman"/>
        <family val="1"/>
      </rPr>
      <t xml:space="preserve"> de projetos dessa envergadura.</t>
    </r>
  </si>
  <si>
    <r>
      <t>A modelagem econômico-financeira contempla os outros elementos pertinentes usualmente adotados no mercado, como o cálculo de</t>
    </r>
    <r>
      <rPr>
        <b/>
        <sz val="11"/>
        <rFont val="Times New Roman"/>
        <family val="1"/>
      </rPr>
      <t xml:space="preserve"> parâmetros de viabilidade </t>
    </r>
    <r>
      <rPr>
        <sz val="11"/>
        <rFont val="Times New Roman"/>
        <family val="1"/>
      </rPr>
      <t>de projetos tradicionais (TIR, TIRM, VPL, payback, payback descontado, taxa de retorno do acionaista, entre outros) e o estabelecimento de</t>
    </r>
    <r>
      <rPr>
        <b/>
        <sz val="11"/>
        <rFont val="Times New Roman"/>
        <family val="1"/>
      </rPr>
      <t xml:space="preserve"> premissas de financiamento, tributárias, macroeconômicas</t>
    </r>
    <r>
      <rPr>
        <sz val="11"/>
        <rFont val="Times New Roman"/>
        <family val="1"/>
      </rPr>
      <t xml:space="preserve"> etc.</t>
    </r>
  </si>
  <si>
    <r>
      <t xml:space="preserve">A modelagem econômico-financeira apresenta projeção pelo período </t>
    </r>
    <r>
      <rPr>
        <b/>
        <sz val="11"/>
        <rFont val="Times New Roman"/>
        <family val="1"/>
      </rPr>
      <t>mínimo de 30 (trinta) anos para exploração</t>
    </r>
    <r>
      <rPr>
        <sz val="11"/>
        <rFont val="Times New Roman"/>
        <family val="1"/>
      </rPr>
      <t>, com seus efeitos incorporados na planilha de avaliação econômico-financeira para fins de determinação da viabilidade do empreendimento, com base em valores corretos.</t>
    </r>
  </si>
  <si>
    <r>
      <t xml:space="preserve">Avaliação dos possíveis </t>
    </r>
    <r>
      <rPr>
        <b/>
        <sz val="11"/>
        <rFont val="Times New Roman"/>
        <family val="1"/>
      </rPr>
      <t>ganhos de escala</t>
    </r>
    <r>
      <rPr>
        <sz val="11"/>
        <rFont val="Times New Roman"/>
        <family val="1"/>
      </rPr>
      <t xml:space="preserve"> advindos da operação conjunta dos aeroportos do bloco na modelagem econômico financeira. </t>
    </r>
  </si>
  <si>
    <r>
      <t xml:space="preserve">Capítulo 8. </t>
    </r>
    <r>
      <rPr>
        <sz val="11"/>
        <rFont val="Times New Roman"/>
        <family val="1"/>
      </rPr>
      <t>1) O estudo afirma a existência de um passivo ambiental provocado por processo erosivo que progride por uma extensa área lateral ao terminal de passageiros, indicando, posteriomente, a área do estacionameto do TPS como sendo uma àrea com probabilidade de haver contaminação. 2</t>
    </r>
    <r>
      <rPr>
        <sz val="11"/>
        <color indexed="8"/>
        <rFont val="Times New Roman"/>
        <family val="1"/>
      </rPr>
      <t xml:space="preserve">) O estudo não apresenta uma análise detalhada das evidências dos passivos ambientais no sítio aeroportuário. 3) O relatório não precifica os passivos ambientais, mas, tão somente apresenta orçamento para investigação e confirmação da existência de áreas contaminadas (Capítulo 11).
</t>
    </r>
  </si>
  <si>
    <t>Apenas apresentou a descrição do Plano Diretor, porém, não analisou nem apresentou plantas. Sequer menciona projeto realizado pela SAC</t>
  </si>
  <si>
    <r>
      <t>Capítulo 5.</t>
    </r>
    <r>
      <rPr>
        <sz val="11"/>
        <color indexed="10"/>
        <rFont val="Times New Roman"/>
        <family val="1"/>
      </rPr>
      <t xml:space="preserve"> </t>
    </r>
    <r>
      <rPr>
        <sz val="11"/>
        <rFont val="Times New Roman"/>
        <family val="1"/>
      </rPr>
      <t>O estudo apresenta histórico das licenças ambientais já expedidas para o Aeroporto, porém, quanto à Licença Prévia nº 306429/2015, o estudo não faz análise completa quanto ao atendimento de suas condicionantes.</t>
    </r>
  </si>
  <si>
    <r>
      <t xml:space="preserve">Item 2. 1) O relatório não apresenta histórico completo das Licenças Ambientais já emitidas para o Aeroporto. 2) O estudo não analisa de forma completa o status de atendimento das condicionantes da Licença de Operação (LO) nº 306179/2013. </t>
    </r>
    <r>
      <rPr>
        <sz val="11"/>
        <rFont val="Times New Roman"/>
        <family val="1"/>
      </rPr>
      <t>3) O estudo não apresenta o atual estágio de renovação da LO que já foi protocolada e aguarda apenas atendimentos de condicionantes da SEMA para emissão da nova lincença. 4</t>
    </r>
    <r>
      <rPr>
        <sz val="11"/>
        <color indexed="8"/>
        <rFont val="Times New Roman"/>
        <family val="1"/>
      </rPr>
      <t xml:space="preserve">) O estudo não considerou a existência das Licença vigente para o Parque de Abastecimento de Aernoves (PAA) - LO 312331/2016. 5) Os estudo não analisa a existência de requerimento para outorga do poço de captação de água subterrânea por meio do protocolo nº 279765/2016, para o Aeroporto. 6) O estudo não apresenta informações quanto a necessidade da futura concessionária ter registro no Cadastro Técnico Federal, bem como estar obrigada a pagar a Taxa de Controle de Fiscalização Ambiental (TCFA) e a Taxa de Fiscalização Ambiental do Estado de Mato Grosso (TFAMT), não explicando também o procedimento para tanto;  7) Não há análise de inconformidades perante a ANAC.
 </t>
    </r>
  </si>
  <si>
    <r>
      <t xml:space="preserve">Item 2.6, Anexos 3 e 4. 1) O relatório não apresenta análise detalhada da Lei Municipal nº 1.272/2003, que trata do Plano Diretor do Município de Alta Floresta. 2) Não há identificação de focos atrativos de fauna na Área de Segurança Aeroportuária - ASA. </t>
    </r>
    <r>
      <rPr>
        <sz val="11"/>
        <rFont val="Times New Roman"/>
        <family val="1"/>
      </rPr>
      <t>3) O estudo não informa sobre a necessidade de elaboração do Plano Básico de Proteção de Aeródromos – PBZPA e do Plano de Zona de Proteção de Auxílios à Navegação Aérea – PZPANA.</t>
    </r>
    <r>
      <rPr>
        <sz val="11"/>
        <color indexed="10"/>
        <rFont val="Times New Roman"/>
        <family val="1"/>
      </rPr>
      <t xml:space="preserve"> </t>
    </r>
  </si>
  <si>
    <t xml:space="preserve">Capítulo 8.
</t>
  </si>
  <si>
    <r>
      <t xml:space="preserve">Item 2.6, Anexos 3 e 4. 1) O relatório não apresenta análise detalhada da Lei Complementar nº 102/2007, que trata do Plano Diretor do Município de Barra do Garças. 2) Não há identificação de focos atrativos de fauna na Área de Segurança Aeroportuária - ASA. </t>
    </r>
    <r>
      <rPr>
        <sz val="11"/>
        <rFont val="Times New Roman"/>
        <family val="1"/>
      </rPr>
      <t>3) O estudo não informa sobre a necessidade de elaboração do Plano Básico de Proteção de Aeródromos – PBZPA e do Plano de Zona de Proteção de Auxílios à Navegação Aérea – PZPANA.</t>
    </r>
    <r>
      <rPr>
        <sz val="11"/>
        <color indexed="10"/>
        <rFont val="Times New Roman"/>
        <family val="1"/>
      </rPr>
      <t xml:space="preserve"> </t>
    </r>
  </si>
  <si>
    <t xml:space="preserve">Capítulo 2 - 1) Não há análise do cumprimento ou não das condicionantes referentes à Licença de Operação atual do Aeroporto, LO nº 313707/2016. 2) O estudo não considerou a existência da Licença de Operação do Parque de Abastecimento de Aernoves (PAA) - LO 308541/2014. 3) O estudo não informa sobre o certificado de regularidade do Cadastro Técnico Federal do IBAMA (CTF);  4) O estudo não apresenta informações quanto a necessidade da futura concessionária ter registro no Cadastro Técnico Federal, bem como estar obrigada a pagar a Taxa de Controle de Fiscalização Ambiental (TCFA) e a Taxa de Fiscalização Ambiental do Estado de Mato Grosso (TFAMT), não explicando também o procedimento para tanto. </t>
  </si>
  <si>
    <r>
      <t>Capítulo 11.1) O relatório não precifica todos os passivos identificados. 2) Alguns custos definidos no Relatório não encontram correlação fidedigna por fase do projeto na tabela de orçamento apresentada no anexo 3.1. (ex. item 11.1.2.1 supressão de vegetação. O relatório nao coincide com os valores por fase apresentados na planilha financeira).</t>
    </r>
    <r>
      <rPr>
        <b/>
        <sz val="11"/>
        <color indexed="10"/>
        <rFont val="Times New Roman"/>
        <family val="1"/>
      </rPr>
      <t xml:space="preserve">
</t>
    </r>
  </si>
  <si>
    <r>
      <t xml:space="preserve">Capítulo 4. Capítulo 9. </t>
    </r>
    <r>
      <rPr>
        <sz val="11"/>
        <color indexed="10"/>
        <rFont val="Times New Roman"/>
        <family val="1"/>
      </rPr>
      <t xml:space="preserve"> </t>
    </r>
    <r>
      <rPr>
        <sz val="11"/>
        <rFont val="Times New Roman"/>
        <family val="1"/>
      </rPr>
      <t>1) Não há informações no relatório quanto a análise do Plano Diretor do Aeroporto (PDIR), elaborado pela Infraero e aprovado pela ANAC, por meio da Portaria nº 1861/SIA/2016; 2) O estudo não informa sobre a necessidade de elaboração do Plano Básico de Proteção de Aeródromos – PBZPA e do Plano de Zona de Proteção de Auxílios à Navegação Aérea – PZPANA. 3) Não há informações no relatório capazes de identificar a análise do Plano Básico de Zoneamento de Ruído (PBZR) elaborado em 2013, disponível no PDIR aprovado pela ANAC.4) O relatório não apresenta informações e eventuais consequências decorrentes da existência de uma via pública municipal no interior dos limites do sítio aeroportuário.</t>
    </r>
  </si>
</sst>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_-;\-* #,##0_-;_-* &quot;-&quot;??_-;_-@_-"/>
    <numFmt numFmtId="165" formatCode="_-* #,##0.000_-;\-* #,##0.000_-;_-* &quot;-&quot;??_-;_-@_-"/>
    <numFmt numFmtId="166" formatCode="_-* #,##0.000_-;\-* #,##0.000_-;_-* &quot;-&quot;???_-;_-@_-"/>
  </numFmts>
  <fonts count="52">
    <font>
      <sz val="11"/>
      <color theme="1"/>
      <name val="Calibri"/>
      <family val="2"/>
    </font>
    <font>
      <sz val="11"/>
      <color indexed="8"/>
      <name val="Calibri"/>
      <family val="2"/>
    </font>
    <font>
      <sz val="11"/>
      <color indexed="8"/>
      <name val="Times New Roman"/>
      <family val="1"/>
    </font>
    <font>
      <b/>
      <sz val="11"/>
      <color indexed="10"/>
      <name val="Times New Roman"/>
      <family val="1"/>
    </font>
    <font>
      <sz val="11"/>
      <name val="Times New Roman"/>
      <family val="1"/>
    </font>
    <font>
      <sz val="9"/>
      <name val="Tahoma"/>
      <family val="2"/>
    </font>
    <font>
      <b/>
      <sz val="9"/>
      <name val="Tahoma"/>
      <family val="2"/>
    </font>
    <font>
      <sz val="11"/>
      <color indexed="10"/>
      <name val="Times New Roman"/>
      <family val="1"/>
    </font>
    <font>
      <i/>
      <sz val="11"/>
      <color indexed="8"/>
      <name val="Times New Roman"/>
      <family val="1"/>
    </font>
    <font>
      <b/>
      <sz val="11"/>
      <name val="Times New Roman"/>
      <family val="1"/>
    </font>
    <font>
      <i/>
      <sz val="11"/>
      <name val="Times New Roman"/>
      <family val="1"/>
    </font>
    <font>
      <b/>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name val="Calibri"/>
      <family val="2"/>
    </font>
    <font>
      <b/>
      <sz val="12"/>
      <color indexed="8"/>
      <name val="Calibri"/>
      <family val="2"/>
    </font>
    <font>
      <b/>
      <sz val="11"/>
      <color indexed="8"/>
      <name val="Times New Roman"/>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1"/>
      <name val="Times New Roman"/>
      <family val="1"/>
    </font>
    <font>
      <b/>
      <sz val="12"/>
      <color theme="1"/>
      <name val="Calibri"/>
      <family val="2"/>
    </font>
    <font>
      <b/>
      <sz val="11"/>
      <color theme="1"/>
      <name val="Times New Roman"/>
      <family val="1"/>
    </font>
    <font>
      <sz val="11"/>
      <color rgb="FF000000"/>
      <name val="Times New Roman"/>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darkGrid">
        <bgColor theme="0"/>
      </patternFill>
    </fill>
    <fill>
      <patternFill patternType="darkGrid">
        <bgColor theme="0" tint="-0.04997999966144562"/>
      </patternFill>
    </fill>
    <fill>
      <patternFill patternType="solid">
        <fgColor rgb="FFFFFFFF"/>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medium"/>
      <right/>
      <top/>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thin"/>
    </border>
    <border>
      <left style="medium"/>
      <right style="thin"/>
      <top/>
      <bottom style="thin"/>
    </border>
    <border>
      <left style="thin"/>
      <right style="thin"/>
      <top/>
      <bottom style="thin"/>
    </border>
    <border>
      <left style="thin"/>
      <right style="medium"/>
      <top style="thin"/>
      <bottom/>
    </border>
    <border>
      <left style="thin"/>
      <right style="medium"/>
      <top style="thin"/>
      <bottom style="medium"/>
    </border>
    <border>
      <left style="thin"/>
      <right/>
      <top style="thin"/>
      <bottom style="thin"/>
    </border>
    <border>
      <left style="thin"/>
      <right/>
      <top style="thin"/>
      <bottom style="medium"/>
    </border>
    <border>
      <left style="thin"/>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thin"/>
      <right style="medium"/>
      <top/>
      <bottom style="thin"/>
    </border>
    <border>
      <left/>
      <right style="medium"/>
      <top/>
      <bottom/>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cellStyleXfs>
  <cellXfs count="134">
    <xf numFmtId="0" fontId="0" fillId="0" borderId="0" xfId="0" applyFont="1" applyAlignment="1">
      <alignment/>
    </xf>
    <xf numFmtId="0" fontId="47" fillId="0" borderId="0" xfId="0" applyFont="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43" fontId="0" fillId="33" borderId="13" xfId="51" applyFont="1"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5" xfId="0" applyFill="1" applyBorder="1" applyAlignment="1">
      <alignment/>
    </xf>
    <xf numFmtId="10" fontId="0" fillId="33" borderId="15" xfId="0" applyNumberFormat="1" applyFill="1" applyBorder="1" applyAlignment="1">
      <alignment/>
    </xf>
    <xf numFmtId="0" fontId="0" fillId="33" borderId="16" xfId="0" applyFill="1" applyBorder="1" applyAlignment="1">
      <alignment/>
    </xf>
    <xf numFmtId="0" fontId="0" fillId="33" borderId="17" xfId="0" applyFill="1" applyBorder="1" applyAlignment="1">
      <alignment/>
    </xf>
    <xf numFmtId="0" fontId="46" fillId="34" borderId="18" xfId="0" applyFont="1" applyFill="1" applyBorder="1" applyAlignment="1">
      <alignment horizontal="center"/>
    </xf>
    <xf numFmtId="43" fontId="46" fillId="34" borderId="13" xfId="51" applyFont="1" applyFill="1" applyBorder="1" applyAlignment="1">
      <alignment horizontal="center"/>
    </xf>
    <xf numFmtId="43" fontId="46" fillId="34" borderId="19" xfId="51" applyFont="1" applyFill="1" applyBorder="1" applyAlignment="1">
      <alignment horizontal="center"/>
    </xf>
    <xf numFmtId="0" fontId="46" fillId="34" borderId="20" xfId="0" applyFont="1" applyFill="1" applyBorder="1" applyAlignment="1">
      <alignment horizontal="center" wrapText="1"/>
    </xf>
    <xf numFmtId="43" fontId="0" fillId="34" borderId="20" xfId="0" applyNumberFormat="1" applyFill="1" applyBorder="1" applyAlignment="1">
      <alignment/>
    </xf>
    <xf numFmtId="43" fontId="0" fillId="34" borderId="21" xfId="0" applyNumberFormat="1" applyFill="1" applyBorder="1" applyAlignment="1">
      <alignment/>
    </xf>
    <xf numFmtId="0" fontId="46" fillId="34" borderId="15" xfId="0" applyFont="1" applyFill="1" applyBorder="1" applyAlignment="1">
      <alignment horizontal="center" wrapText="1"/>
    </xf>
    <xf numFmtId="0" fontId="0" fillId="33" borderId="13" xfId="0" applyFill="1" applyBorder="1" applyAlignment="1">
      <alignment horizontal="center"/>
    </xf>
    <xf numFmtId="10" fontId="0" fillId="33" borderId="22" xfId="0" applyNumberFormat="1" applyFill="1" applyBorder="1" applyAlignment="1">
      <alignment/>
    </xf>
    <xf numFmtId="165" fontId="46" fillId="34" borderId="13" xfId="51" applyNumberFormat="1" applyFont="1" applyFill="1" applyBorder="1" applyAlignment="1">
      <alignment horizontal="center"/>
    </xf>
    <xf numFmtId="166" fontId="0" fillId="33" borderId="0" xfId="0" applyNumberFormat="1" applyFill="1" applyAlignment="1">
      <alignment/>
    </xf>
    <xf numFmtId="164" fontId="0" fillId="33" borderId="0" xfId="51" applyNumberFormat="1" applyFont="1" applyFill="1" applyAlignment="1">
      <alignment/>
    </xf>
    <xf numFmtId="43" fontId="0" fillId="33" borderId="0" xfId="0" applyNumberFormat="1" applyFill="1" applyAlignment="1">
      <alignment/>
    </xf>
    <xf numFmtId="10" fontId="40" fillId="33" borderId="15" xfId="0" applyNumberFormat="1" applyFont="1" applyFill="1" applyBorder="1" applyAlignment="1">
      <alignment/>
    </xf>
    <xf numFmtId="10" fontId="40" fillId="33" borderId="12" xfId="0" applyNumberFormat="1" applyFont="1" applyFill="1" applyBorder="1" applyAlignment="1">
      <alignment/>
    </xf>
    <xf numFmtId="10" fontId="0" fillId="33" borderId="0" xfId="0" applyNumberFormat="1" applyFill="1" applyBorder="1" applyAlignment="1">
      <alignment/>
    </xf>
    <xf numFmtId="0" fontId="0" fillId="35" borderId="12" xfId="0" applyFill="1" applyBorder="1" applyAlignment="1">
      <alignment/>
    </xf>
    <xf numFmtId="10" fontId="0" fillId="35" borderId="15" xfId="0" applyNumberFormat="1" applyFill="1" applyBorder="1" applyAlignment="1">
      <alignment/>
    </xf>
    <xf numFmtId="165" fontId="46" fillId="36" borderId="13" xfId="51" applyNumberFormat="1" applyFont="1" applyFill="1" applyBorder="1" applyAlignment="1">
      <alignment horizontal="center"/>
    </xf>
    <xf numFmtId="10" fontId="40" fillId="33" borderId="0" xfId="0" applyNumberFormat="1" applyFont="1" applyFill="1" applyBorder="1" applyAlignment="1">
      <alignment/>
    </xf>
    <xf numFmtId="43" fontId="0" fillId="33" borderId="0" xfId="0" applyNumberFormat="1" applyFill="1" applyBorder="1" applyAlignment="1">
      <alignment/>
    </xf>
    <xf numFmtId="0" fontId="0" fillId="37" borderId="0" xfId="0" applyFill="1" applyBorder="1" applyAlignment="1">
      <alignment/>
    </xf>
    <xf numFmtId="10" fontId="0" fillId="37" borderId="0" xfId="0" applyNumberFormat="1" applyFill="1" applyBorder="1" applyAlignment="1">
      <alignment/>
    </xf>
    <xf numFmtId="43" fontId="46" fillId="37" borderId="0" xfId="51" applyFont="1" applyFill="1" applyBorder="1" applyAlignment="1">
      <alignment horizontal="center"/>
    </xf>
    <xf numFmtId="10" fontId="40" fillId="37" borderId="0" xfId="0" applyNumberFormat="1" applyFont="1" applyFill="1" applyBorder="1" applyAlignment="1">
      <alignment/>
    </xf>
    <xf numFmtId="43" fontId="0" fillId="37" borderId="0" xfId="0" applyNumberFormat="1" applyFill="1" applyBorder="1" applyAlignment="1">
      <alignment/>
    </xf>
    <xf numFmtId="165" fontId="46" fillId="33" borderId="0" xfId="51" applyNumberFormat="1" applyFont="1" applyFill="1" applyBorder="1" applyAlignment="1">
      <alignment horizontal="center"/>
    </xf>
    <xf numFmtId="43" fontId="0" fillId="33" borderId="0" xfId="51" applyFont="1" applyFill="1" applyBorder="1" applyAlignment="1">
      <alignment/>
    </xf>
    <xf numFmtId="164" fontId="0" fillId="33" borderId="0" xfId="51" applyNumberFormat="1" applyFont="1" applyFill="1" applyBorder="1" applyAlignment="1">
      <alignment/>
    </xf>
    <xf numFmtId="10" fontId="40" fillId="33" borderId="14" xfId="0" applyNumberFormat="1" applyFont="1" applyFill="1" applyBorder="1" applyAlignment="1">
      <alignment/>
    </xf>
    <xf numFmtId="10" fontId="40" fillId="33" borderId="22" xfId="0" applyNumberFormat="1" applyFont="1" applyFill="1" applyBorder="1" applyAlignment="1">
      <alignment/>
    </xf>
    <xf numFmtId="43" fontId="0" fillId="33" borderId="19" xfId="51" applyFont="1" applyFill="1" applyBorder="1" applyAlignment="1">
      <alignment/>
    </xf>
    <xf numFmtId="9" fontId="0" fillId="33" borderId="12" xfId="49" applyFont="1" applyFill="1" applyBorder="1" applyAlignment="1">
      <alignment/>
    </xf>
    <xf numFmtId="10" fontId="28" fillId="33" borderId="15" xfId="0" applyNumberFormat="1" applyFont="1" applyFill="1" applyBorder="1" applyAlignment="1">
      <alignment/>
    </xf>
    <xf numFmtId="10" fontId="28" fillId="33" borderId="12" xfId="0" applyNumberFormat="1" applyFont="1" applyFill="1" applyBorder="1" applyAlignment="1">
      <alignment/>
    </xf>
    <xf numFmtId="10" fontId="0" fillId="33" borderId="12" xfId="49" applyNumberFormat="1" applyFont="1" applyFill="1" applyBorder="1" applyAlignment="1">
      <alignment/>
    </xf>
    <xf numFmtId="10" fontId="0" fillId="33" borderId="15" xfId="49" applyNumberFormat="1" applyFont="1" applyFill="1" applyBorder="1" applyAlignment="1">
      <alignment/>
    </xf>
    <xf numFmtId="0" fontId="4" fillId="33" borderId="15" xfId="0" applyFont="1" applyFill="1" applyBorder="1" applyAlignment="1">
      <alignment horizontal="center" vertical="center"/>
    </xf>
    <xf numFmtId="9" fontId="4" fillId="33" borderId="15" xfId="49" applyNumberFormat="1" applyFont="1" applyFill="1" applyBorder="1" applyAlignment="1">
      <alignment horizontal="center" vertical="center"/>
    </xf>
    <xf numFmtId="0" fontId="4" fillId="0" borderId="15" xfId="0" applyFont="1" applyBorder="1" applyAlignment="1">
      <alignment horizontal="center" vertical="center"/>
    </xf>
    <xf numFmtId="9" fontId="4" fillId="0" borderId="15" xfId="49" applyNumberFormat="1" applyFont="1" applyBorder="1" applyAlignment="1">
      <alignment horizontal="center" vertical="center"/>
    </xf>
    <xf numFmtId="0" fontId="4" fillId="0" borderId="15" xfId="0" applyFont="1" applyFill="1" applyBorder="1" applyAlignment="1">
      <alignment horizontal="center" vertical="center"/>
    </xf>
    <xf numFmtId="9" fontId="4" fillId="0" borderId="15" xfId="49" applyNumberFormat="1" applyFont="1" applyFill="1" applyBorder="1" applyAlignment="1">
      <alignment horizontal="center" vertical="center"/>
    </xf>
    <xf numFmtId="0" fontId="47" fillId="0" borderId="15" xfId="0" applyFont="1" applyFill="1" applyBorder="1" applyAlignment="1">
      <alignment horizontal="center" vertical="center"/>
    </xf>
    <xf numFmtId="9" fontId="47" fillId="0" borderId="15" xfId="49" applyNumberFormat="1" applyFont="1" applyFill="1" applyBorder="1" applyAlignment="1">
      <alignment horizontal="center" vertical="center"/>
    </xf>
    <xf numFmtId="0" fontId="0" fillId="0" borderId="0" xfId="0" applyFont="1" applyAlignment="1">
      <alignment/>
    </xf>
    <xf numFmtId="0" fontId="46" fillId="33" borderId="23" xfId="0" applyFont="1" applyFill="1" applyBorder="1" applyAlignment="1">
      <alignment horizontal="center"/>
    </xf>
    <xf numFmtId="0" fontId="46" fillId="33" borderId="24" xfId="0" applyFont="1" applyFill="1" applyBorder="1" applyAlignment="1">
      <alignment horizontal="center"/>
    </xf>
    <xf numFmtId="0" fontId="46" fillId="33" borderId="25" xfId="0" applyFont="1" applyFill="1" applyBorder="1" applyAlignment="1">
      <alignment horizontal="center"/>
    </xf>
    <xf numFmtId="0" fontId="0" fillId="33" borderId="26" xfId="0" applyFill="1" applyBorder="1" applyAlignment="1">
      <alignment horizontal="center"/>
    </xf>
    <xf numFmtId="0" fontId="0" fillId="33" borderId="27" xfId="0" applyFill="1" applyBorder="1" applyAlignment="1">
      <alignment horizontal="center"/>
    </xf>
    <xf numFmtId="0" fontId="0" fillId="33" borderId="28" xfId="0" applyFill="1" applyBorder="1" applyAlignment="1">
      <alignment horizontal="center"/>
    </xf>
    <xf numFmtId="0" fontId="0" fillId="33" borderId="16" xfId="0" applyFill="1" applyBorder="1" applyAlignment="1">
      <alignment horizontal="center"/>
    </xf>
    <xf numFmtId="0" fontId="0" fillId="33" borderId="17" xfId="0" applyFont="1" applyFill="1" applyBorder="1" applyAlignment="1">
      <alignment horizontal="center"/>
    </xf>
    <xf numFmtId="0" fontId="0" fillId="33" borderId="29" xfId="0" applyFont="1" applyFill="1" applyBorder="1" applyAlignment="1">
      <alignment horizontal="center"/>
    </xf>
    <xf numFmtId="0" fontId="0" fillId="33" borderId="11" xfId="0" applyFill="1" applyBorder="1" applyAlignment="1">
      <alignment horizontal="center"/>
    </xf>
    <xf numFmtId="0" fontId="0" fillId="33" borderId="0" xfId="0" applyFill="1" applyBorder="1" applyAlignment="1">
      <alignment horizontal="center"/>
    </xf>
    <xf numFmtId="0" fontId="0" fillId="33" borderId="30" xfId="0" applyFill="1" applyBorder="1" applyAlignment="1">
      <alignment horizontal="center"/>
    </xf>
    <xf numFmtId="0" fontId="0" fillId="0" borderId="0" xfId="0" applyFont="1" applyAlignment="1">
      <alignment horizontal="center" vertical="center"/>
    </xf>
    <xf numFmtId="0" fontId="48" fillId="34" borderId="15" xfId="0" applyFont="1" applyFill="1" applyBorder="1" applyAlignment="1">
      <alignment horizontal="center" vertical="center"/>
    </xf>
    <xf numFmtId="0" fontId="0" fillId="34" borderId="15" xfId="0" applyFont="1" applyFill="1" applyBorder="1" applyAlignment="1">
      <alignment horizontal="center" vertical="center" wrapText="1"/>
    </xf>
    <xf numFmtId="0" fontId="4" fillId="0" borderId="0" xfId="0" applyFont="1" applyAlignment="1">
      <alignment horizontal="center" vertical="center"/>
    </xf>
    <xf numFmtId="0" fontId="47" fillId="0" borderId="0" xfId="0" applyFont="1" applyAlignment="1">
      <alignment horizontal="center" vertical="center"/>
    </xf>
    <xf numFmtId="9" fontId="47" fillId="7" borderId="15" xfId="49" applyFont="1" applyFill="1" applyBorder="1" applyAlignment="1" applyProtection="1">
      <alignment horizontal="center" vertical="center"/>
      <protection/>
    </xf>
    <xf numFmtId="0" fontId="47" fillId="0" borderId="15" xfId="0" applyFont="1" applyBorder="1" applyAlignment="1">
      <alignment horizontal="center" vertical="center"/>
    </xf>
    <xf numFmtId="9" fontId="47" fillId="0" borderId="15" xfId="49" applyNumberFormat="1" applyFont="1" applyBorder="1" applyAlignment="1">
      <alignment horizontal="center" vertical="center"/>
    </xf>
    <xf numFmtId="0" fontId="47"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47" fillId="0"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9" fontId="47" fillId="33" borderId="15" xfId="49" applyNumberFormat="1" applyFont="1" applyFill="1" applyBorder="1" applyAlignment="1">
      <alignment horizontal="center" vertical="center"/>
    </xf>
    <xf numFmtId="0" fontId="47" fillId="33" borderId="15" xfId="0" applyFont="1" applyFill="1" applyBorder="1" applyAlignment="1">
      <alignment horizontal="center" vertical="center"/>
    </xf>
    <xf numFmtId="0" fontId="28" fillId="0" borderId="0" xfId="0" applyFont="1" applyAlignment="1">
      <alignment horizontal="justify" vertical="center"/>
    </xf>
    <xf numFmtId="0" fontId="0" fillId="0" borderId="0" xfId="0" applyFont="1" applyAlignment="1">
      <alignment horizontal="justify" vertical="center"/>
    </xf>
    <xf numFmtId="0" fontId="46" fillId="38" borderId="15" xfId="0" applyFont="1" applyFill="1" applyBorder="1" applyAlignment="1">
      <alignment horizontal="justify" vertical="center"/>
    </xf>
    <xf numFmtId="0" fontId="46" fillId="38" borderId="20" xfId="0" applyFont="1" applyFill="1" applyBorder="1" applyAlignment="1">
      <alignment horizontal="justify" vertical="center" wrapText="1"/>
    </xf>
    <xf numFmtId="0" fontId="46" fillId="38" borderId="31" xfId="0" applyFont="1" applyFill="1" applyBorder="1" applyAlignment="1">
      <alignment horizontal="justify" vertical="center" wrapText="1"/>
    </xf>
    <xf numFmtId="0" fontId="46" fillId="38" borderId="32" xfId="0" applyFont="1" applyFill="1" applyBorder="1" applyAlignment="1">
      <alignment horizontal="justify" vertical="center" wrapText="1"/>
    </xf>
    <xf numFmtId="0" fontId="46" fillId="38" borderId="20" xfId="0" applyFont="1" applyFill="1" applyBorder="1" applyAlignment="1">
      <alignment horizontal="justify" vertical="center"/>
    </xf>
    <xf numFmtId="0" fontId="46" fillId="38" borderId="31" xfId="0" applyFont="1" applyFill="1" applyBorder="1" applyAlignment="1">
      <alignment horizontal="justify" vertical="center"/>
    </xf>
    <xf numFmtId="0" fontId="46" fillId="38" borderId="32" xfId="0" applyFont="1" applyFill="1" applyBorder="1" applyAlignment="1">
      <alignment horizontal="justify" vertical="center"/>
    </xf>
    <xf numFmtId="0" fontId="48" fillId="34" borderId="15" xfId="0" applyFont="1" applyFill="1" applyBorder="1" applyAlignment="1">
      <alignment horizontal="justify" vertical="center"/>
    </xf>
    <xf numFmtId="0" fontId="0" fillId="34" borderId="15" xfId="0" applyFont="1" applyFill="1" applyBorder="1" applyAlignment="1">
      <alignment horizontal="justify" vertical="center" wrapText="1"/>
    </xf>
    <xf numFmtId="0" fontId="4" fillId="0" borderId="0" xfId="0" applyFont="1" applyAlignment="1">
      <alignment horizontal="justify" vertical="center"/>
    </xf>
    <xf numFmtId="0" fontId="47" fillId="0" borderId="0" xfId="0" applyFont="1" applyAlignment="1">
      <alignment horizontal="justify" vertical="center"/>
    </xf>
    <xf numFmtId="0" fontId="47" fillId="0" borderId="15" xfId="0" applyFont="1" applyBorder="1" applyAlignment="1">
      <alignment horizontal="justify" vertical="center"/>
    </xf>
    <xf numFmtId="0" fontId="47" fillId="0" borderId="15" xfId="0" applyFont="1" applyBorder="1" applyAlignment="1">
      <alignment horizontal="justify" vertical="center" wrapText="1"/>
    </xf>
    <xf numFmtId="0" fontId="4" fillId="0" borderId="15" xfId="0" applyFont="1" applyBorder="1" applyAlignment="1">
      <alignment horizontal="justify" vertical="center" wrapText="1"/>
    </xf>
    <xf numFmtId="0" fontId="47" fillId="0" borderId="15"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7" fillId="33" borderId="15" xfId="0" applyFont="1" applyFill="1" applyBorder="1" applyAlignment="1">
      <alignment horizontal="justify" vertical="center" wrapText="1"/>
    </xf>
    <xf numFmtId="0" fontId="0" fillId="0" borderId="0" xfId="0" applyFont="1" applyAlignment="1">
      <alignment horizontal="justify" vertical="center" wrapText="1"/>
    </xf>
    <xf numFmtId="0" fontId="4" fillId="33" borderId="15" xfId="0" applyFont="1" applyFill="1" applyBorder="1" applyAlignment="1">
      <alignment horizontal="justify" vertical="center" wrapText="1"/>
    </xf>
    <xf numFmtId="0" fontId="4" fillId="0" borderId="10" xfId="0" applyFont="1" applyBorder="1" applyAlignment="1">
      <alignment horizontal="justify" vertical="center" wrapText="1"/>
    </xf>
    <xf numFmtId="9" fontId="47" fillId="0" borderId="15" xfId="49" applyFont="1" applyBorder="1" applyAlignment="1">
      <alignment horizontal="center" vertical="center" wrapText="1"/>
    </xf>
    <xf numFmtId="0" fontId="4" fillId="0" borderId="10" xfId="0" applyFont="1" applyBorder="1" applyAlignment="1">
      <alignment horizontal="center" vertical="center" wrapText="1"/>
    </xf>
    <xf numFmtId="9" fontId="4" fillId="7" borderId="15" xfId="49" applyFont="1" applyFill="1" applyBorder="1" applyAlignment="1" applyProtection="1">
      <alignment horizontal="center" vertical="center"/>
      <protection/>
    </xf>
    <xf numFmtId="0" fontId="49" fillId="38" borderId="15" xfId="0" applyFont="1" applyFill="1" applyBorder="1" applyAlignment="1">
      <alignment horizontal="justify" vertical="center"/>
    </xf>
    <xf numFmtId="0" fontId="49" fillId="38" borderId="20" xfId="0" applyFont="1" applyFill="1" applyBorder="1" applyAlignment="1">
      <alignment horizontal="justify" vertical="center" wrapText="1"/>
    </xf>
    <xf numFmtId="0" fontId="49" fillId="38" borderId="31" xfId="0" applyFont="1" applyFill="1" applyBorder="1" applyAlignment="1">
      <alignment horizontal="justify" vertical="center" wrapText="1"/>
    </xf>
    <xf numFmtId="0" fontId="49" fillId="38" borderId="32" xfId="0" applyFont="1" applyFill="1" applyBorder="1" applyAlignment="1">
      <alignment horizontal="justify" vertical="center" wrapText="1"/>
    </xf>
    <xf numFmtId="0" fontId="47" fillId="34" borderId="15" xfId="0" applyFont="1" applyFill="1" applyBorder="1" applyAlignment="1">
      <alignment horizontal="justify" vertical="center" wrapText="1"/>
    </xf>
    <xf numFmtId="0" fontId="47" fillId="0" borderId="15" xfId="0" applyNumberFormat="1" applyFont="1" applyBorder="1" applyAlignment="1">
      <alignment horizontal="justify" vertical="center" wrapText="1"/>
    </xf>
    <xf numFmtId="0" fontId="47" fillId="0" borderId="0" xfId="0" applyFont="1" applyAlignment="1">
      <alignment horizontal="justify" vertical="center" wrapText="1"/>
    </xf>
    <xf numFmtId="0" fontId="47" fillId="34" borderId="15" xfId="0" applyFont="1" applyFill="1" applyBorder="1" applyAlignment="1">
      <alignment horizontal="center" vertical="center" wrapText="1"/>
    </xf>
    <xf numFmtId="0" fontId="47" fillId="0" borderId="15" xfId="0" applyFont="1" applyBorder="1" applyAlignment="1" quotePrefix="1">
      <alignment horizontal="center" vertical="center"/>
    </xf>
    <xf numFmtId="0" fontId="49" fillId="34" borderId="15" xfId="0" applyFont="1" applyFill="1" applyBorder="1" applyAlignment="1">
      <alignment horizontal="center" vertical="center"/>
    </xf>
    <xf numFmtId="0" fontId="49" fillId="34" borderId="15" xfId="0" applyFont="1" applyFill="1" applyBorder="1" applyAlignment="1">
      <alignment horizontal="justify" vertical="center"/>
    </xf>
    <xf numFmtId="0" fontId="50" fillId="0" borderId="15" xfId="0" applyFont="1" applyBorder="1" applyAlignment="1">
      <alignment horizontal="justify" vertical="center" wrapText="1"/>
    </xf>
    <xf numFmtId="0" fontId="47" fillId="0" borderId="0" xfId="0" applyFont="1" applyFill="1" applyAlignment="1">
      <alignment horizontal="justify" vertical="center"/>
    </xf>
    <xf numFmtId="0" fontId="4" fillId="33" borderId="0" xfId="0" applyFont="1" applyFill="1" applyAlignment="1">
      <alignment horizontal="justify" vertical="center"/>
    </xf>
    <xf numFmtId="0" fontId="4" fillId="33" borderId="15" xfId="0" applyFont="1" applyFill="1" applyBorder="1" applyAlignment="1">
      <alignment horizontal="center" vertical="center" wrapText="1"/>
    </xf>
    <xf numFmtId="0" fontId="47" fillId="33" borderId="0" xfId="0" applyFont="1" applyFill="1" applyAlignment="1">
      <alignment horizontal="justify" vertical="center"/>
    </xf>
    <xf numFmtId="0" fontId="47" fillId="33" borderId="15" xfId="0" applyNumberFormat="1" applyFont="1" applyFill="1" applyBorder="1" applyAlignment="1">
      <alignment horizontal="justify" vertical="center" wrapText="1"/>
    </xf>
    <xf numFmtId="0" fontId="4" fillId="0" borderId="15" xfId="0" applyNumberFormat="1" applyFont="1" applyBorder="1" applyAlignment="1">
      <alignment horizontal="justify" vertical="center" wrapText="1"/>
    </xf>
    <xf numFmtId="0" fontId="4" fillId="33" borderId="15" xfId="0" applyNumberFormat="1" applyFont="1" applyFill="1" applyBorder="1" applyAlignment="1">
      <alignment horizontal="justify" vertical="center" wrapText="1"/>
    </xf>
    <xf numFmtId="9" fontId="47" fillId="0" borderId="15" xfId="49" applyFont="1" applyFill="1" applyBorder="1" applyAlignment="1">
      <alignment horizontal="center" vertical="center" wrapText="1"/>
    </xf>
    <xf numFmtId="9" fontId="47" fillId="0" borderId="15" xfId="49" applyFont="1" applyBorder="1" applyAlignment="1">
      <alignment horizontal="center" vertical="center"/>
    </xf>
    <xf numFmtId="0" fontId="4" fillId="0" borderId="0" xfId="0" applyFont="1" applyFill="1" applyAlignment="1">
      <alignment horizontal="justify" vertical="center"/>
    </xf>
    <xf numFmtId="9" fontId="47" fillId="33" borderId="15" xfId="49" applyFont="1" applyFill="1" applyBorder="1" applyAlignment="1">
      <alignment horizontal="center" vertical="center"/>
    </xf>
    <xf numFmtId="0" fontId="47" fillId="0" borderId="0" xfId="0" applyFont="1" applyBorder="1" applyAlignment="1">
      <alignment horizontal="justify"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O66"/>
  <sheetViews>
    <sheetView zoomScalePageLayoutView="0" workbookViewId="0" topLeftCell="A20">
      <selection activeCell="N50" sqref="N50"/>
    </sheetView>
  </sheetViews>
  <sheetFormatPr defaultColWidth="8.8515625" defaultRowHeight="15"/>
  <cols>
    <col min="1" max="1" width="2.28125" style="2" customWidth="1"/>
    <col min="2" max="2" width="16.7109375" style="2" bestFit="1" customWidth="1"/>
    <col min="3" max="3" width="9.421875" style="2" bestFit="1" customWidth="1"/>
    <col min="4" max="4" width="10.8515625" style="2" bestFit="1" customWidth="1"/>
    <col min="5" max="5" width="10.28125" style="2" bestFit="1" customWidth="1"/>
    <col min="6" max="6" width="10.28125" style="2" customWidth="1"/>
    <col min="7" max="7" width="12.28125" style="2" customWidth="1"/>
    <col min="8" max="8" width="1.8515625" style="2" customWidth="1"/>
    <col min="9" max="12" width="13.00390625" style="2" customWidth="1"/>
    <col min="13" max="13" width="21.8515625" style="2" bestFit="1" customWidth="1"/>
    <col min="14" max="14" width="15.28125" style="2" customWidth="1"/>
    <col min="15" max="15" width="6.8515625" style="2" customWidth="1"/>
    <col min="16" max="16384" width="8.8515625" style="2" customWidth="1"/>
  </cols>
  <sheetData>
    <row r="1" ht="11.25" customHeight="1" thickBot="1"/>
    <row r="2" spans="2:14" ht="15.75" thickBot="1">
      <c r="B2" s="59" t="s">
        <v>21</v>
      </c>
      <c r="C2" s="60"/>
      <c r="D2" s="60"/>
      <c r="E2" s="60"/>
      <c r="F2" s="60"/>
      <c r="G2" s="61"/>
      <c r="I2" s="59" t="s">
        <v>28</v>
      </c>
      <c r="J2" s="60"/>
      <c r="K2" s="60"/>
      <c r="L2" s="60"/>
      <c r="M2" s="60"/>
      <c r="N2" s="61"/>
    </row>
    <row r="3" spans="2:14" ht="15">
      <c r="B3" s="62" t="s">
        <v>60</v>
      </c>
      <c r="C3" s="63"/>
      <c r="D3" s="63"/>
      <c r="E3" s="63"/>
      <c r="F3" s="63"/>
      <c r="G3" s="64"/>
      <c r="I3" s="68" t="s">
        <v>62</v>
      </c>
      <c r="J3" s="69"/>
      <c r="K3" s="69"/>
      <c r="L3" s="69"/>
      <c r="M3" s="69"/>
      <c r="N3" s="70"/>
    </row>
    <row r="4" spans="2:14" ht="30">
      <c r="B4" s="4"/>
      <c r="C4" s="3" t="s">
        <v>23</v>
      </c>
      <c r="D4" s="3" t="s">
        <v>25</v>
      </c>
      <c r="E4" s="3" t="s">
        <v>24</v>
      </c>
      <c r="F4" s="3" t="s">
        <v>26</v>
      </c>
      <c r="G4" s="13" t="s">
        <v>27</v>
      </c>
      <c r="I4" s="5" t="s">
        <v>23</v>
      </c>
      <c r="J4" s="3" t="s">
        <v>25</v>
      </c>
      <c r="K4" s="3" t="s">
        <v>24</v>
      </c>
      <c r="L4" s="3" t="s">
        <v>26</v>
      </c>
      <c r="M4" s="19" t="s">
        <v>29</v>
      </c>
      <c r="N4" s="20" t="s">
        <v>30</v>
      </c>
    </row>
    <row r="5" spans="2:15" ht="15">
      <c r="B5" s="5" t="s">
        <v>31</v>
      </c>
      <c r="C5" s="10">
        <f>AVERAGE(Recife!$H$4:$H$17)</f>
        <v>0.7414285714285714</v>
      </c>
      <c r="D5" s="10">
        <f>AVERAGE(Recife!$H$18:$H$51)</f>
        <v>0.39090909090909093</v>
      </c>
      <c r="E5" s="10">
        <f>AVERAGE(Recife!$H$52:$H$59)</f>
        <v>0.6625</v>
      </c>
      <c r="F5" s="10">
        <f>AVERAGE(Recife!$H$60:$H$64)</f>
        <v>0.8300000000000001</v>
      </c>
      <c r="G5" s="22">
        <f aca="true" t="shared" si="0" ref="G5:G10">SUM(C5:F5)</f>
        <v>2.6248376623376624</v>
      </c>
      <c r="H5" s="23"/>
      <c r="I5" s="48">
        <v>0.24999999961767122</v>
      </c>
      <c r="J5" s="49">
        <v>0.34999999977060275</v>
      </c>
      <c r="K5" s="49">
        <v>0.1400000002141041</v>
      </c>
      <c r="L5" s="49">
        <v>0.2600000003976219</v>
      </c>
      <c r="M5" s="17">
        <f aca="true" t="shared" si="1" ref="M5:M10">(I5*C5+J5*D5+K5*E5+L5*F5)*N5</f>
        <v>8126487.269999043</v>
      </c>
      <c r="N5" s="6">
        <v>12884352.27</v>
      </c>
      <c r="O5" s="25"/>
    </row>
    <row r="6" spans="2:15" ht="15">
      <c r="B6" s="5" t="s">
        <v>32</v>
      </c>
      <c r="C6" s="10">
        <f>AVERAGE(Maceió!$H$4:$H$17)</f>
        <v>0.7428571428571429</v>
      </c>
      <c r="D6" s="10">
        <f>AVERAGE(Maceió!$H$18:$H$51)</f>
        <v>0.4486363636363636</v>
      </c>
      <c r="E6" s="10">
        <f>AVERAGE(Maceió!$H$52:$H$59)</f>
        <v>0.64375</v>
      </c>
      <c r="F6" s="10">
        <f>AVERAGE(Maceió!$H$60:$H$64)</f>
        <v>0.85</v>
      </c>
      <c r="G6" s="22">
        <f t="shared" si="0"/>
        <v>2.6852435064935065</v>
      </c>
      <c r="I6" s="48">
        <v>0.24999999948624568</v>
      </c>
      <c r="J6" s="49">
        <v>0.3499999988697406</v>
      </c>
      <c r="K6" s="49">
        <v>0.14000000119190992</v>
      </c>
      <c r="L6" s="49">
        <v>0.26000000045210375</v>
      </c>
      <c r="M6" s="17">
        <f t="shared" si="1"/>
        <v>3181783.789840584</v>
      </c>
      <c r="N6" s="6">
        <v>4866139.53</v>
      </c>
      <c r="O6" s="25"/>
    </row>
    <row r="7" spans="2:15" ht="15">
      <c r="B7" s="5" t="s">
        <v>33</v>
      </c>
      <c r="C7" s="46">
        <f>AVERAGE(Aracaju!$H$4:$H$17)</f>
        <v>0.7357142857142857</v>
      </c>
      <c r="D7" s="10">
        <f>AVERAGE(Aracaju!$H$18:$H$51)</f>
        <v>0.4275757575757576</v>
      </c>
      <c r="E7" s="10">
        <f>AVERAGE(Aracaju!$H$52:$H$59)</f>
        <v>0.61875</v>
      </c>
      <c r="F7" s="10">
        <f>AVERAGE(Aracaju!$H$60:$H$64)</f>
        <v>0.85</v>
      </c>
      <c r="G7" s="22">
        <f t="shared" si="0"/>
        <v>2.6320400432900435</v>
      </c>
      <c r="I7" s="48">
        <v>0.24999999945199544</v>
      </c>
      <c r="J7" s="49">
        <v>0.35000000142481186</v>
      </c>
      <c r="K7" s="49">
        <v>0.13999999925471376</v>
      </c>
      <c r="L7" s="49">
        <v>0.2599999998684789</v>
      </c>
      <c r="M7" s="17">
        <f t="shared" si="1"/>
        <v>2925181.3287061146</v>
      </c>
      <c r="N7" s="6">
        <v>4562005.81</v>
      </c>
      <c r="O7" s="25"/>
    </row>
    <row r="8" spans="2:15" ht="15">
      <c r="B8" s="5" t="s">
        <v>34</v>
      </c>
      <c r="C8" s="46">
        <f>AVERAGE(JoãoPessoa!$H$4:$H$17)</f>
        <v>0.7314285714285714</v>
      </c>
      <c r="D8" s="10">
        <f>AVERAGE(JoãoPessoa!$H$18:$H$51)</f>
        <v>0.43060606060606066</v>
      </c>
      <c r="E8" s="10">
        <f>AVERAGE(JoãoPessoa!$H$52:$H$59)</f>
        <v>0.63125</v>
      </c>
      <c r="F8" s="10">
        <f>AVERAGE(JoãoPessoa!$H$60:$H$64)</f>
        <v>0.85</v>
      </c>
      <c r="G8" s="22">
        <f t="shared" si="0"/>
        <v>2.643284632034632</v>
      </c>
      <c r="I8" s="48">
        <v>0.25</v>
      </c>
      <c r="J8" s="49">
        <v>0.3500000004697182</v>
      </c>
      <c r="K8" s="49">
        <v>0.13999999971816907</v>
      </c>
      <c r="L8" s="49">
        <v>0.2599999998121127</v>
      </c>
      <c r="M8" s="17">
        <f t="shared" si="1"/>
        <v>2737574.4304003785</v>
      </c>
      <c r="N8" s="6">
        <v>4257872.08</v>
      </c>
      <c r="O8" s="25"/>
    </row>
    <row r="9" spans="2:15" ht="15">
      <c r="B9" s="5" t="s">
        <v>35</v>
      </c>
      <c r="C9" s="46">
        <f>AVERAGE(Juazeiro!$H$4:$H$17)</f>
        <v>0.7428571428571429</v>
      </c>
      <c r="D9" s="10">
        <f>AVERAGE(Juazeiro!$H$18:$H$51)</f>
        <v>0.4411764705882353</v>
      </c>
      <c r="E9" s="10">
        <f>AVERAGE(Juazeiro!$H$52:$H$59)</f>
        <v>0.6625000000000001</v>
      </c>
      <c r="F9" s="10">
        <f>AVERAGE(Juazeiro!$H$60:$H$64)</f>
        <v>0.8400000000000001</v>
      </c>
      <c r="G9" s="22">
        <f t="shared" si="0"/>
        <v>2.6865336134453783</v>
      </c>
      <c r="I9" s="48">
        <v>0.25</v>
      </c>
      <c r="J9" s="49">
        <v>0.3500000004697182</v>
      </c>
      <c r="K9" s="49">
        <v>0.13999999971816907</v>
      </c>
      <c r="L9" s="49">
        <v>0.2599999998121127</v>
      </c>
      <c r="M9" s="17">
        <f t="shared" si="1"/>
        <v>1386525.0554360293</v>
      </c>
      <c r="N9" s="6">
        <v>2128936.04</v>
      </c>
      <c r="O9" s="25"/>
    </row>
    <row r="10" spans="2:15" ht="15">
      <c r="B10" s="5" t="s">
        <v>36</v>
      </c>
      <c r="C10" s="46">
        <f>AVERAGE(CampinaGrande!$H$4:$H$17)</f>
        <v>0.7407142857142857</v>
      </c>
      <c r="D10" s="10">
        <f>AVERAGE(CampinaGrande!$H$18:$H$51)</f>
        <v>0.48088235294117654</v>
      </c>
      <c r="E10" s="10">
        <f>AVERAGE(CampinaGrande!$H$52:$H$59)</f>
        <v>0.58125</v>
      </c>
      <c r="F10" s="10">
        <f>AVERAGE(CampinaGrande!$H$60:$H$64)</f>
        <v>0.8400000000000001</v>
      </c>
      <c r="G10" s="22">
        <f t="shared" si="0"/>
        <v>2.6428466386554623</v>
      </c>
      <c r="I10" s="48">
        <v>0.25</v>
      </c>
      <c r="J10" s="49">
        <v>0.3500000004697182</v>
      </c>
      <c r="K10" s="49">
        <v>0.13999999971816907</v>
      </c>
      <c r="L10" s="49">
        <v>0.2599999998121127</v>
      </c>
      <c r="M10" s="17">
        <f t="shared" si="1"/>
        <v>993395.6179604077</v>
      </c>
      <c r="N10" s="6">
        <v>1520668.61</v>
      </c>
      <c r="O10" s="25"/>
    </row>
    <row r="11" spans="2:14" ht="15">
      <c r="B11" s="5" t="s">
        <v>39</v>
      </c>
      <c r="C11" s="10"/>
      <c r="D11" s="10"/>
      <c r="E11" s="10"/>
      <c r="F11" s="10"/>
      <c r="G11" s="14">
        <f>SUM(G5:G10)</f>
        <v>15.914786096256684</v>
      </c>
      <c r="I11" s="45"/>
      <c r="J11" s="10"/>
      <c r="K11" s="10"/>
      <c r="L11" s="10"/>
      <c r="M11" s="17">
        <f>SUM(M5:M10)</f>
        <v>19350947.492342558</v>
      </c>
      <c r="N11" s="6"/>
    </row>
    <row r="12" spans="2:15" ht="15">
      <c r="B12" s="29"/>
      <c r="C12" s="30"/>
      <c r="D12" s="30"/>
      <c r="E12" s="30"/>
      <c r="F12" s="30"/>
      <c r="G12" s="31"/>
      <c r="I12" s="29"/>
      <c r="J12" s="30"/>
      <c r="K12" s="30"/>
      <c r="L12" s="30"/>
      <c r="M12" s="30"/>
      <c r="N12" s="31"/>
      <c r="O12" s="25"/>
    </row>
    <row r="13" spans="2:15" ht="15">
      <c r="B13" s="5" t="s">
        <v>40</v>
      </c>
      <c r="C13" s="10">
        <f>AVERAGE(Cuiabá!$H$4:$H$17)</f>
        <v>0</v>
      </c>
      <c r="D13" s="10">
        <f>AVERAGE(Cuiabá!$H$18:$H$51)</f>
        <v>0</v>
      </c>
      <c r="E13" s="10">
        <f>AVERAGE(Cuiabá!$H$52:$H$59)</f>
        <v>0</v>
      </c>
      <c r="F13" s="10">
        <f>AVERAGE(Cuiabá!$H$60:$H$64)</f>
        <v>0</v>
      </c>
      <c r="G13" s="22">
        <f>SUM(C13:F13)</f>
        <v>0</v>
      </c>
      <c r="I13" s="48">
        <v>0.2500000002768057</v>
      </c>
      <c r="J13" s="49">
        <v>0.34999999994463893</v>
      </c>
      <c r="K13" s="49">
        <v>0.13999999997785556</v>
      </c>
      <c r="L13" s="49">
        <v>0.25999999980069993</v>
      </c>
      <c r="M13" s="17">
        <f>(I13*C13+J13*D13+K13*E13+L13*F13)*N13</f>
        <v>0</v>
      </c>
      <c r="N13" s="6">
        <v>9031605.42</v>
      </c>
      <c r="O13" s="25"/>
    </row>
    <row r="14" spans="2:15" ht="15">
      <c r="B14" s="5" t="s">
        <v>41</v>
      </c>
      <c r="C14" s="10">
        <f>AVERAGE(Sinop!$H$4:$H$17)</f>
        <v>0</v>
      </c>
      <c r="D14" s="10">
        <f>AVERAGE(Sinop!$H$18:$H$51)</f>
        <v>0</v>
      </c>
      <c r="E14" s="10">
        <f>AVERAGE(Sinop!$H$52:$H$59)</f>
        <v>0</v>
      </c>
      <c r="F14" s="10">
        <f>AVERAGE(Sinop!$H$60:$H$64)</f>
        <v>0</v>
      </c>
      <c r="G14" s="22">
        <f>SUM(C14:F14)</f>
        <v>0</v>
      </c>
      <c r="I14" s="48">
        <v>0.2500000002768057</v>
      </c>
      <c r="J14" s="49">
        <v>0.34999999994463893</v>
      </c>
      <c r="K14" s="49">
        <v>0.13999999997785556</v>
      </c>
      <c r="L14" s="49">
        <v>0.25999999980069993</v>
      </c>
      <c r="M14" s="17">
        <f>(I14*C14+J14*D14+K14*E14+L14*F14)*N14</f>
        <v>0</v>
      </c>
      <c r="N14" s="6">
        <v>4290012.58</v>
      </c>
      <c r="O14" s="25"/>
    </row>
    <row r="15" spans="2:14" ht="15">
      <c r="B15" s="5" t="s">
        <v>42</v>
      </c>
      <c r="C15" s="10">
        <f>AVERAGE(Rondonópolis!$H$4:$H$17)</f>
        <v>0</v>
      </c>
      <c r="D15" s="10">
        <f>AVERAGE(Rondonópolis!$H$18:$H$51)</f>
        <v>0</v>
      </c>
      <c r="E15" s="10">
        <f>AVERAGE(Rondonópolis!$H$52:$H$59)</f>
        <v>0</v>
      </c>
      <c r="F15" s="10">
        <f>AVERAGE(Rondonópolis!$H$60:$H$64)</f>
        <v>0</v>
      </c>
      <c r="G15" s="22">
        <f>SUM(C15:F15)</f>
        <v>0</v>
      </c>
      <c r="I15" s="48">
        <v>0.2500000002768057</v>
      </c>
      <c r="J15" s="49">
        <v>0.34999999994463893</v>
      </c>
      <c r="K15" s="49">
        <v>0.13999999997785556</v>
      </c>
      <c r="L15" s="49">
        <v>0.25999999980069993</v>
      </c>
      <c r="M15" s="17">
        <f>(I15*C15+J15*D15+K15*E15+L15*F15)*N15</f>
        <v>0</v>
      </c>
      <c r="N15" s="6">
        <v>4741592.85</v>
      </c>
    </row>
    <row r="16" spans="2:15" ht="15">
      <c r="B16" s="5" t="s">
        <v>43</v>
      </c>
      <c r="C16" s="10">
        <f>AVERAGE(AltaFloresta!$H$4:$H$17)</f>
        <v>0</v>
      </c>
      <c r="D16" s="10">
        <f>AVERAGE(AltaFloresta!$H$18:$H$51)</f>
        <v>0</v>
      </c>
      <c r="E16" s="10">
        <f>AVERAGE(AltaFloresta!$H$52:$H$59)</f>
        <v>0</v>
      </c>
      <c r="F16" s="10">
        <f>AVERAGE(AltaFloresta!$H$60:$H$64)</f>
        <v>0</v>
      </c>
      <c r="G16" s="22">
        <f>SUM(C16:F16)</f>
        <v>0</v>
      </c>
      <c r="I16" s="48">
        <v>0.2500000002768057</v>
      </c>
      <c r="J16" s="49">
        <v>0.34999999994463893</v>
      </c>
      <c r="K16" s="49">
        <v>0.13999999997785556</v>
      </c>
      <c r="L16" s="49">
        <v>0.25999999980069993</v>
      </c>
      <c r="M16" s="17">
        <f>(I16*C16+J16*D16+K16*E16+L16*F16)*N16</f>
        <v>0</v>
      </c>
      <c r="N16" s="6">
        <v>2483691.49</v>
      </c>
      <c r="O16" s="25"/>
    </row>
    <row r="17" spans="2:15" ht="15">
      <c r="B17" s="5" t="s">
        <v>44</v>
      </c>
      <c r="C17" s="10">
        <f>AVERAGE(BarraGarças!$H$4:$H$17)</f>
        <v>0</v>
      </c>
      <c r="D17" s="10">
        <f>AVERAGE(BarraGarças!$H$18:$H$51)</f>
        <v>0</v>
      </c>
      <c r="E17" s="10">
        <f>AVERAGE(BarraGarças!$H$52:$H$59)</f>
        <v>0</v>
      </c>
      <c r="F17" s="10">
        <f>AVERAGE(BarraGarças!$H$60:$H$64)</f>
        <v>0</v>
      </c>
      <c r="G17" s="22">
        <f>SUM(C17:F17)</f>
        <v>0</v>
      </c>
      <c r="I17" s="48">
        <v>0.2500000002768057</v>
      </c>
      <c r="J17" s="49">
        <v>0.34999999994463893</v>
      </c>
      <c r="K17" s="49">
        <v>0.13999999997785556</v>
      </c>
      <c r="L17" s="49">
        <v>0.25999999980069993</v>
      </c>
      <c r="M17" s="17">
        <f>(I17*C17+J17*D17+K17*E17+L17*F17)*N17</f>
        <v>0</v>
      </c>
      <c r="N17" s="6">
        <v>2032111.23</v>
      </c>
      <c r="O17" s="25"/>
    </row>
    <row r="18" spans="2:15" ht="15">
      <c r="B18" s="5" t="s">
        <v>46</v>
      </c>
      <c r="C18" s="10"/>
      <c r="D18" s="10"/>
      <c r="E18" s="10"/>
      <c r="F18" s="10"/>
      <c r="G18" s="14">
        <f>SUM(G13:G17)</f>
        <v>0</v>
      </c>
      <c r="I18" s="5"/>
      <c r="J18" s="10"/>
      <c r="K18" s="10"/>
      <c r="L18" s="10"/>
      <c r="M18" s="17">
        <f>SUM(M13:M17)</f>
        <v>0</v>
      </c>
      <c r="N18" s="6"/>
      <c r="O18" s="25"/>
    </row>
    <row r="19" spans="2:15" ht="15">
      <c r="B19" s="29"/>
      <c r="C19" s="30"/>
      <c r="D19" s="30"/>
      <c r="E19" s="30"/>
      <c r="F19" s="30"/>
      <c r="G19" s="31"/>
      <c r="I19" s="29"/>
      <c r="J19" s="30"/>
      <c r="K19" s="30"/>
      <c r="L19" s="30"/>
      <c r="M19" s="30"/>
      <c r="N19" s="31"/>
      <c r="O19" s="25"/>
    </row>
    <row r="20" spans="2:15" ht="15">
      <c r="B20" s="5" t="s">
        <v>37</v>
      </c>
      <c r="C20" s="10">
        <f>AVERAGE(Vitória!$H$4:$H$17)</f>
        <v>0.7357142857142857</v>
      </c>
      <c r="D20" s="10">
        <f>AVERAGE(Vitória!$H$18:$H$51)</f>
        <v>0.34696969696969693</v>
      </c>
      <c r="E20" s="10">
        <f>AVERAGE(Vitória!$H$52:$H$59)</f>
        <v>0.51875</v>
      </c>
      <c r="F20" s="10">
        <f>AVERAGE(Vitória!$H$60:$H$64)</f>
        <v>0.85</v>
      </c>
      <c r="G20" s="22">
        <f>SUM(C20:F20)</f>
        <v>2.4514339826839824</v>
      </c>
      <c r="I20" s="48">
        <v>0.2500000002768057</v>
      </c>
      <c r="J20" s="49">
        <v>0.34999999994463893</v>
      </c>
      <c r="K20" s="49">
        <v>0.13999999997785556</v>
      </c>
      <c r="L20" s="49">
        <v>0.25999999980069993</v>
      </c>
      <c r="M20" s="17">
        <f>(I20*C20+J20*D20+K20*E20+L20*F20)*N20</f>
        <v>4804133.271746932</v>
      </c>
      <c r="N20" s="6">
        <v>8020350.07</v>
      </c>
      <c r="O20" s="25"/>
    </row>
    <row r="21" spans="2:15" ht="15">
      <c r="B21" s="5" t="s">
        <v>38</v>
      </c>
      <c r="C21" s="10">
        <f>AVERAGE(Macaé!$H$4:$H$17)</f>
        <v>0.7035714285714285</v>
      </c>
      <c r="D21" s="10">
        <f>AVERAGE(Macaé!$H$18:$H$51)</f>
        <v>0.4439393939393941</v>
      </c>
      <c r="E21" s="10">
        <f>AVERAGE(Macaé!$H$52:$H$59)</f>
        <v>0.6187500000000001</v>
      </c>
      <c r="F21" s="10">
        <f>AVERAGE(Macaé!$H$60:$H$64)</f>
        <v>0.8400000000000001</v>
      </c>
      <c r="G21" s="22">
        <f>SUM(C21:F21)</f>
        <v>2.606260822510823</v>
      </c>
      <c r="I21" s="48">
        <v>0.2500000002768057</v>
      </c>
      <c r="J21" s="49">
        <v>0.34999999994463893</v>
      </c>
      <c r="K21" s="49">
        <v>0.13999999997785556</v>
      </c>
      <c r="L21" s="49">
        <v>0.25999999980069993</v>
      </c>
      <c r="M21" s="17">
        <f>(I21*C21+J21*D21+K21*E21+L21*F21)*N21</f>
        <v>2187137.92746319</v>
      </c>
      <c r="N21" s="6">
        <v>3437292.88</v>
      </c>
      <c r="O21" s="25"/>
    </row>
    <row r="22" spans="2:14" ht="15.75" thickBot="1">
      <c r="B22" s="8" t="s">
        <v>45</v>
      </c>
      <c r="C22" s="21"/>
      <c r="D22" s="21"/>
      <c r="E22" s="21"/>
      <c r="F22" s="21"/>
      <c r="G22" s="15">
        <f>SUM(G20:G21)</f>
        <v>5.057694805194805</v>
      </c>
      <c r="I22" s="8"/>
      <c r="J22" s="21"/>
      <c r="K22" s="21"/>
      <c r="L22" s="21"/>
      <c r="M22" s="18">
        <f>SUM(M20:M21)</f>
        <v>6991271.199210122</v>
      </c>
      <c r="N22" s="44"/>
    </row>
    <row r="23" spans="3:14" s="34" customFormat="1" ht="15.75" thickBot="1">
      <c r="C23" s="35"/>
      <c r="D23" s="35"/>
      <c r="E23" s="35"/>
      <c r="F23" s="35"/>
      <c r="G23" s="36"/>
      <c r="I23" s="37"/>
      <c r="J23" s="37"/>
      <c r="K23" s="37"/>
      <c r="L23" s="37"/>
      <c r="M23" s="38"/>
      <c r="N23" s="38"/>
    </row>
    <row r="24" spans="2:14" s="34" customFormat="1" ht="15.75" thickBot="1">
      <c r="B24" s="59" t="s">
        <v>21</v>
      </c>
      <c r="C24" s="60"/>
      <c r="D24" s="60"/>
      <c r="E24" s="60"/>
      <c r="F24" s="60"/>
      <c r="G24" s="61"/>
      <c r="I24" s="59" t="s">
        <v>28</v>
      </c>
      <c r="J24" s="60"/>
      <c r="K24" s="60"/>
      <c r="L24" s="60"/>
      <c r="M24" s="60"/>
      <c r="N24" s="61"/>
    </row>
    <row r="25" spans="2:14" ht="15">
      <c r="B25" s="62" t="s">
        <v>48</v>
      </c>
      <c r="C25" s="63"/>
      <c r="D25" s="63"/>
      <c r="E25" s="63"/>
      <c r="F25" s="63"/>
      <c r="G25" s="64"/>
      <c r="I25" s="68" t="s">
        <v>61</v>
      </c>
      <c r="J25" s="69"/>
      <c r="K25" s="69"/>
      <c r="L25" s="69"/>
      <c r="M25" s="69"/>
      <c r="N25" s="70"/>
    </row>
    <row r="26" spans="2:14" ht="30">
      <c r="B26" s="4"/>
      <c r="C26" s="3" t="s">
        <v>23</v>
      </c>
      <c r="D26" s="3" t="s">
        <v>25</v>
      </c>
      <c r="E26" s="3" t="s">
        <v>24</v>
      </c>
      <c r="F26" s="3" t="s">
        <v>26</v>
      </c>
      <c r="G26" s="13" t="s">
        <v>27</v>
      </c>
      <c r="I26" s="5" t="s">
        <v>23</v>
      </c>
      <c r="J26" s="9" t="s">
        <v>25</v>
      </c>
      <c r="K26" s="9" t="s">
        <v>24</v>
      </c>
      <c r="L26" s="9" t="s">
        <v>26</v>
      </c>
      <c r="M26" s="19" t="s">
        <v>29</v>
      </c>
      <c r="N26" s="20" t="s">
        <v>30</v>
      </c>
    </row>
    <row r="27" spans="2:15" ht="15">
      <c r="B27" s="5" t="s">
        <v>31</v>
      </c>
      <c r="C27" s="10">
        <f>AVERAGE(Recife!$M$4:$M$17)</f>
        <v>0.8535714285714284</v>
      </c>
      <c r="D27" s="10">
        <f>AVERAGE(Recife!$M$18:$M$51)</f>
        <v>0.9357575757575757</v>
      </c>
      <c r="E27" s="10">
        <f>AVERAGE(Recife!$M$52:$M$59)</f>
        <v>0.9737500000000001</v>
      </c>
      <c r="F27" s="10">
        <f>AVERAGE(Recife!$M$60:$M$64)</f>
        <v>0.89</v>
      </c>
      <c r="G27" s="22">
        <f aca="true" t="shared" si="2" ref="G27:G32">SUM(C27:F27)</f>
        <v>3.6530790043290042</v>
      </c>
      <c r="I27" s="47">
        <v>0.2259449649269691</v>
      </c>
      <c r="J27" s="46">
        <v>0.48315533913828185</v>
      </c>
      <c r="K27" s="46">
        <v>0.1601576140402704</v>
      </c>
      <c r="L27" s="46">
        <v>0.13074208189447864</v>
      </c>
      <c r="M27" s="17">
        <f aca="true" t="shared" si="3" ref="M27:M32">(I27*C27+J27*D27+K27*E27+L27*F27)*N27</f>
        <v>6443728.336074621</v>
      </c>
      <c r="N27" s="6">
        <v>7024742.2</v>
      </c>
      <c r="O27" s="24"/>
    </row>
    <row r="28" spans="2:15" ht="15">
      <c r="B28" s="5" t="s">
        <v>32</v>
      </c>
      <c r="C28" s="10">
        <f>AVERAGE(Maceió!$M$4:$M$17)</f>
        <v>0.8435714285714283</v>
      </c>
      <c r="D28" s="10">
        <f>AVERAGE(Maceió!$M$18:$M$51)</f>
        <v>0.9736363636363635</v>
      </c>
      <c r="E28" s="10">
        <f>AVERAGE(Maceió!$M$52:$M$59)</f>
        <v>0.95</v>
      </c>
      <c r="F28" s="10">
        <f>AVERAGE(Maceió!$M$60:$M$64)</f>
        <v>0.89</v>
      </c>
      <c r="G28" s="22">
        <f t="shared" si="2"/>
        <v>3.657207792207792</v>
      </c>
      <c r="I28" s="47">
        <v>0.22538093500096965</v>
      </c>
      <c r="J28" s="46">
        <v>0.4841159717799433</v>
      </c>
      <c r="K28" s="46">
        <v>0.16016121192788108</v>
      </c>
      <c r="L28" s="46">
        <v>0.13034188129120597</v>
      </c>
      <c r="M28" s="17">
        <f t="shared" si="3"/>
        <v>5021838.725404144</v>
      </c>
      <c r="N28" s="6">
        <v>5401945.21</v>
      </c>
      <c r="O28" s="24"/>
    </row>
    <row r="29" spans="2:15" ht="15">
      <c r="B29" s="5" t="s">
        <v>33</v>
      </c>
      <c r="C29" s="10">
        <f>AVERAGE(Aracaju!$M$4:$M$17)</f>
        <v>0.8449999999999999</v>
      </c>
      <c r="D29" s="10">
        <f>AVERAGE(Aracaju!$M$18:$M$51)</f>
        <v>0.9887878787878787</v>
      </c>
      <c r="E29" s="10">
        <f>AVERAGE(Aracaju!$M$52:$M$59)</f>
        <v>0.97875</v>
      </c>
      <c r="F29" s="10">
        <f>AVERAGE(Aracaju!$M$60:$M$64)</f>
        <v>0.89</v>
      </c>
      <c r="G29" s="22">
        <f t="shared" si="2"/>
        <v>3.702537878787879</v>
      </c>
      <c r="I29" s="47">
        <v>0.22587333578709237</v>
      </c>
      <c r="J29" s="46">
        <v>0.4828565081854554</v>
      </c>
      <c r="K29" s="46">
        <v>0.1601823384917411</v>
      </c>
      <c r="L29" s="46">
        <v>0.131087817535711</v>
      </c>
      <c r="M29" s="17">
        <f t="shared" si="3"/>
        <v>4543268.618362218</v>
      </c>
      <c r="N29" s="6">
        <v>4824271.57</v>
      </c>
      <c r="O29" s="24"/>
    </row>
    <row r="30" spans="2:15" ht="15">
      <c r="B30" s="5" t="s">
        <v>34</v>
      </c>
      <c r="C30" s="10">
        <f>AVERAGE(JoãoPessoa!$M$4:$M$17)</f>
        <v>0.8464285714285713</v>
      </c>
      <c r="D30" s="10">
        <f>AVERAGE(JoãoPessoa!$M$18:$M$51)</f>
        <v>0.9872727272727272</v>
      </c>
      <c r="E30" s="10">
        <f>AVERAGE(JoãoPessoa!$M$52:$M$59)</f>
        <v>0.9724999999999999</v>
      </c>
      <c r="F30" s="10">
        <f>AVERAGE(JoãoPessoa!$M$60:$M$64)</f>
        <v>0.89</v>
      </c>
      <c r="G30" s="22">
        <f t="shared" si="2"/>
        <v>3.696201298701298</v>
      </c>
      <c r="I30" s="47">
        <v>0.22582247616586446</v>
      </c>
      <c r="J30" s="46">
        <v>0.48456405775970035</v>
      </c>
      <c r="K30" s="46">
        <v>0.1595854198663195</v>
      </c>
      <c r="L30" s="46">
        <v>0.13002804620811587</v>
      </c>
      <c r="M30" s="17">
        <f t="shared" si="3"/>
        <v>4708052.539324362</v>
      </c>
      <c r="N30" s="6">
        <v>5006110.04</v>
      </c>
      <c r="O30" s="24"/>
    </row>
    <row r="31" spans="2:15" ht="15">
      <c r="B31" s="5" t="s">
        <v>35</v>
      </c>
      <c r="C31" s="10">
        <f>AVERAGE(Juazeiro!$M$4:$M$17)</f>
        <v>0.8607142857142855</v>
      </c>
      <c r="D31" s="10">
        <f>AVERAGE(Juazeiro!$M$18:$M$51)</f>
        <v>0.9941176470588234</v>
      </c>
      <c r="E31" s="10">
        <f>AVERAGE(Juazeiro!$M$52:$M$59)</f>
        <v>0.97875</v>
      </c>
      <c r="F31" s="10">
        <f>AVERAGE(Juazeiro!$M$60:$M$64)</f>
        <v>0.8800000000000001</v>
      </c>
      <c r="G31" s="22">
        <f t="shared" si="2"/>
        <v>3.713581932773109</v>
      </c>
      <c r="I31" s="47">
        <v>0.22684524037790268</v>
      </c>
      <c r="J31" s="46">
        <v>0.4820058345205021</v>
      </c>
      <c r="K31" s="46">
        <v>0.16002547828117988</v>
      </c>
      <c r="L31" s="46">
        <v>0.1311234468204154</v>
      </c>
      <c r="M31" s="17">
        <f t="shared" si="3"/>
        <v>3986252.530299835</v>
      </c>
      <c r="N31" s="6">
        <v>4211869.69</v>
      </c>
      <c r="O31" s="24"/>
    </row>
    <row r="32" spans="2:15" ht="15">
      <c r="B32" s="5" t="s">
        <v>36</v>
      </c>
      <c r="C32" s="10">
        <f>AVERAGE(CampinaGrande!$M$4:$M$17)</f>
        <v>0.8607142857142855</v>
      </c>
      <c r="D32" s="10">
        <f>AVERAGE(CampinaGrande!$M$18:$M$51)</f>
        <v>0.9544117647058822</v>
      </c>
      <c r="E32" s="10">
        <f>AVERAGE(CampinaGrande!$M$52:$M$59)</f>
        <v>0.9762500000000001</v>
      </c>
      <c r="F32" s="10">
        <f>AVERAGE(CampinaGrande!$M$60:$M$64)</f>
        <v>0.8800000000000001</v>
      </c>
      <c r="G32" s="22">
        <f t="shared" si="2"/>
        <v>3.671376050420168</v>
      </c>
      <c r="I32" s="47">
        <v>0.22640090899388293</v>
      </c>
      <c r="J32" s="46">
        <v>0.4818299449927468</v>
      </c>
      <c r="K32" s="46">
        <v>0.16110928661776464</v>
      </c>
      <c r="L32" s="46">
        <v>0.1306598593956057</v>
      </c>
      <c r="M32" s="17">
        <f t="shared" si="3"/>
        <v>3643746.361978571</v>
      </c>
      <c r="N32" s="6">
        <v>3930710.72</v>
      </c>
      <c r="O32" s="24"/>
    </row>
    <row r="33" spans="2:15" ht="15">
      <c r="B33" s="5" t="s">
        <v>39</v>
      </c>
      <c r="C33" s="10"/>
      <c r="D33" s="10"/>
      <c r="E33" s="10"/>
      <c r="F33" s="10"/>
      <c r="G33" s="14">
        <f>SUM(G27:G32)</f>
        <v>22.09398395721925</v>
      </c>
      <c r="I33" s="27"/>
      <c r="J33" s="26"/>
      <c r="K33" s="26"/>
      <c r="L33" s="26"/>
      <c r="M33" s="17">
        <f>SUM(M27:M32)</f>
        <v>28346887.111443754</v>
      </c>
      <c r="N33" s="6"/>
      <c r="O33" s="24"/>
    </row>
    <row r="34" spans="2:15" ht="15">
      <c r="B34" s="29"/>
      <c r="C34" s="30"/>
      <c r="D34" s="30"/>
      <c r="E34" s="30"/>
      <c r="F34" s="30"/>
      <c r="G34" s="31"/>
      <c r="I34" s="29"/>
      <c r="J34" s="30"/>
      <c r="K34" s="30"/>
      <c r="L34" s="30"/>
      <c r="M34" s="30"/>
      <c r="N34" s="31"/>
      <c r="O34" s="24"/>
    </row>
    <row r="35" spans="2:15" ht="15">
      <c r="B35" s="5" t="s">
        <v>40</v>
      </c>
      <c r="C35" s="10">
        <f>AVERAGE(Cuiabá!$M$4:$M$17)</f>
        <v>0.8535714285714284</v>
      </c>
      <c r="D35" s="10">
        <f>AVERAGE(Cuiabá!$M$18:$M$51)</f>
        <v>0.9303030303030302</v>
      </c>
      <c r="E35" s="10">
        <f>AVERAGE(Cuiabá!$M$52:$M$59)</f>
        <v>0.95625</v>
      </c>
      <c r="F35" s="10">
        <f>AVERAGE(Cuiabá!$M$60:$M$64)</f>
        <v>0.9</v>
      </c>
      <c r="G35" s="22">
        <f>SUM(C35:F35)</f>
        <v>3.6401244588744586</v>
      </c>
      <c r="I35" s="47">
        <v>0.22549343531486832</v>
      </c>
      <c r="J35" s="46">
        <v>0.4834385640488094</v>
      </c>
      <c r="K35" s="46">
        <v>0.16034662580122838</v>
      </c>
      <c r="L35" s="46">
        <v>0.13072137483509383</v>
      </c>
      <c r="M35" s="17">
        <f>(I35*C35+J35*D35+K35*E35+L35*F35)*N35</f>
        <v>5581704.635222366</v>
      </c>
      <c r="N35" s="6">
        <v>6112248.99</v>
      </c>
      <c r="O35" s="24"/>
    </row>
    <row r="36" spans="2:15" ht="15">
      <c r="B36" s="5" t="s">
        <v>41</v>
      </c>
      <c r="C36" s="10">
        <f>AVERAGE(Sinop!$M$4:$M$17)</f>
        <v>0.8599999999999998</v>
      </c>
      <c r="D36" s="10">
        <f>AVERAGE(Sinop!$M$18:$M$51)</f>
        <v>0.9382352941176471</v>
      </c>
      <c r="E36" s="10">
        <f>AVERAGE(Sinop!$M$52:$M$59)</f>
        <v>0.96</v>
      </c>
      <c r="F36" s="10">
        <f>AVERAGE(Sinop!$M$60:$M$64)</f>
        <v>0.89</v>
      </c>
      <c r="G36" s="22">
        <f>SUM(C36:F36)</f>
        <v>3.648235294117647</v>
      </c>
      <c r="I36" s="47">
        <v>0.22609005043341449</v>
      </c>
      <c r="J36" s="46">
        <v>0.4853499063312321</v>
      </c>
      <c r="K36" s="46">
        <v>0.15981465461070185</v>
      </c>
      <c r="L36" s="46">
        <v>0.12874538862465162</v>
      </c>
      <c r="M36" s="17">
        <f>(I36*C36+J36*D36+K36*E36+L36*F36)*N36</f>
        <v>3930098.3057504245</v>
      </c>
      <c r="N36" s="6">
        <v>4282014.28</v>
      </c>
      <c r="O36" s="24"/>
    </row>
    <row r="37" spans="2:15" ht="15">
      <c r="B37" s="5" t="s">
        <v>42</v>
      </c>
      <c r="C37" s="10">
        <f>AVERAGE(Rondonópolis!$M$4:$M$17)</f>
        <v>0.8585714285714284</v>
      </c>
      <c r="D37" s="10">
        <f>AVERAGE(Rondonópolis!$M$18:$M$51)</f>
        <v>0.9544117647058822</v>
      </c>
      <c r="E37" s="10">
        <f>AVERAGE(Rondonópolis!$M$52:$M$59)</f>
        <v>0.96</v>
      </c>
      <c r="F37" s="10">
        <f>AVERAGE(Rondonópolis!$M$60:$M$64)</f>
        <v>0.89</v>
      </c>
      <c r="G37" s="22">
        <f>SUM(C37:F37)</f>
        <v>3.6629831932773107</v>
      </c>
      <c r="I37" s="47">
        <v>0.22664432600862758</v>
      </c>
      <c r="J37" s="46">
        <v>0.4808254160313852</v>
      </c>
      <c r="K37" s="46">
        <v>0.1599263278494997</v>
      </c>
      <c r="L37" s="46">
        <v>0.13260393011048757</v>
      </c>
      <c r="M37" s="17">
        <f>(I37*C37+J37*D37+K37*E37+L37*F37)*N37</f>
        <v>3902101.5734651363</v>
      </c>
      <c r="N37" s="6">
        <v>4218294.15</v>
      </c>
      <c r="O37" s="24"/>
    </row>
    <row r="38" spans="2:15" ht="15">
      <c r="B38" s="5" t="s">
        <v>43</v>
      </c>
      <c r="C38" s="10">
        <f>AVERAGE(AltaFloresta!$M$4:$M$17)</f>
        <v>0.8585714285714284</v>
      </c>
      <c r="D38" s="10">
        <f>AVERAGE(AltaFloresta!$M$18:$M$51)</f>
        <v>0.9514705882352942</v>
      </c>
      <c r="E38" s="10">
        <f>AVERAGE(AltaFloresta!$M$52:$M$59)</f>
        <v>0.8975000000000001</v>
      </c>
      <c r="F38" s="10">
        <f>AVERAGE(AltaFloresta!$M$60:$M$64)</f>
        <v>0.89</v>
      </c>
      <c r="G38" s="22">
        <f>SUM(C38:F38)</f>
        <v>3.597542016806723</v>
      </c>
      <c r="I38" s="47">
        <v>0.22576998795302874</v>
      </c>
      <c r="J38" s="46">
        <v>0.484705956866893</v>
      </c>
      <c r="K38" s="46">
        <v>0.15950441758381637</v>
      </c>
      <c r="L38" s="46">
        <v>0.13001963759626192</v>
      </c>
      <c r="M38" s="17">
        <f>(I38*C38+J38*D38+K38*E38+L38*F38)*N38</f>
        <v>3805538.9327223618</v>
      </c>
      <c r="N38" s="6">
        <v>4164083.99</v>
      </c>
      <c r="O38" s="24"/>
    </row>
    <row r="39" spans="2:15" ht="15">
      <c r="B39" s="5" t="s">
        <v>44</v>
      </c>
      <c r="C39" s="10">
        <f>AVERAGE(BarraGarças!$M$4:$M$17)</f>
        <v>0.8607142857142855</v>
      </c>
      <c r="D39" s="10">
        <f>AVERAGE(BarraGarças!$M$18:$M$51)</f>
        <v>0.9441176470588236</v>
      </c>
      <c r="E39" s="10">
        <f>AVERAGE(BarraGarças!$M$52:$M$59)</f>
        <v>0.96</v>
      </c>
      <c r="F39" s="10">
        <f>AVERAGE(BarraGarças!$M$60:$M$64)</f>
        <v>0.89</v>
      </c>
      <c r="G39" s="22">
        <f>SUM(C39:F39)</f>
        <v>3.654831932773109</v>
      </c>
      <c r="I39" s="47">
        <v>0.22535809281828537</v>
      </c>
      <c r="J39" s="46">
        <v>0.484911767595245</v>
      </c>
      <c r="K39" s="46">
        <v>0.15923460662900613</v>
      </c>
      <c r="L39" s="46">
        <v>0.1304955329574636</v>
      </c>
      <c r="M39" s="17">
        <f>(I39*C39+J39*D39+K39*E39+L39*F39)*N39</f>
        <v>3497257.877733614</v>
      </c>
      <c r="N39" s="6">
        <v>3798110.24</v>
      </c>
      <c r="O39" s="24"/>
    </row>
    <row r="40" spans="2:15" ht="15">
      <c r="B40" s="5" t="s">
        <v>46</v>
      </c>
      <c r="C40" s="10"/>
      <c r="D40" s="10"/>
      <c r="E40" s="10"/>
      <c r="F40" s="10"/>
      <c r="G40" s="14">
        <f>SUM(G35:G39)</f>
        <v>18.20371689584925</v>
      </c>
      <c r="I40" s="27"/>
      <c r="J40" s="26"/>
      <c r="K40" s="26"/>
      <c r="L40" s="26"/>
      <c r="M40" s="17">
        <f>SUM(M35:M39)</f>
        <v>20716701.324893903</v>
      </c>
      <c r="N40" s="6"/>
      <c r="O40" s="24"/>
    </row>
    <row r="41" spans="2:15" ht="15">
      <c r="B41" s="29"/>
      <c r="C41" s="30"/>
      <c r="D41" s="30"/>
      <c r="E41" s="30"/>
      <c r="F41" s="30"/>
      <c r="G41" s="31"/>
      <c r="I41" s="29"/>
      <c r="J41" s="30"/>
      <c r="K41" s="30"/>
      <c r="L41" s="30"/>
      <c r="M41" s="30"/>
      <c r="N41" s="31"/>
      <c r="O41" s="24"/>
    </row>
    <row r="42" spans="2:15" ht="15">
      <c r="B42" s="5" t="s">
        <v>37</v>
      </c>
      <c r="C42" s="10">
        <f>AVERAGE(Vitória!$M$4:$M$17)</f>
        <v>0.8464285714285713</v>
      </c>
      <c r="D42" s="10">
        <f>AVERAGE(Vitória!$M$18:$M$51)</f>
        <v>0.9903030303030302</v>
      </c>
      <c r="E42" s="10">
        <f>AVERAGE(Vitória!$M$52:$M$59)</f>
        <v>0.9750000000000001</v>
      </c>
      <c r="F42" s="10">
        <f>AVERAGE(Vitória!$M$60:$M$64)</f>
        <v>0.9</v>
      </c>
      <c r="G42" s="22">
        <f>SUM(C42:F42)</f>
        <v>3.7117316017316013</v>
      </c>
      <c r="I42" s="47">
        <v>0.22616519253064715</v>
      </c>
      <c r="J42" s="46">
        <v>0.4834991084260084</v>
      </c>
      <c r="K42" s="46">
        <v>0.15982946423116046</v>
      </c>
      <c r="L42" s="46">
        <v>0.1305062348121839</v>
      </c>
      <c r="M42" s="17">
        <f>(I42*C42+J42*D42+K42*E42+L42*F42)*N42</f>
        <v>6219766.458852029</v>
      </c>
      <c r="N42" s="6">
        <v>6591999.17</v>
      </c>
      <c r="O42" s="24"/>
    </row>
    <row r="43" spans="2:15" ht="15">
      <c r="B43" s="5" t="s">
        <v>38</v>
      </c>
      <c r="C43" s="10">
        <f>AVERAGE(Macaé!$M$4:$M$17)</f>
        <v>0.8607142857142855</v>
      </c>
      <c r="D43" s="10">
        <f>AVERAGE(Macaé!$M$18:$M$51)</f>
        <v>0.9106060606060606</v>
      </c>
      <c r="E43" s="10">
        <f>AVERAGE(Macaé!$M$52:$M$59)</f>
        <v>0.9600000000000001</v>
      </c>
      <c r="F43" s="10">
        <f>AVERAGE(Macaé!$M$60:$M$64)</f>
        <v>0.89</v>
      </c>
      <c r="G43" s="22">
        <f>SUM(C43:F43)</f>
        <v>3.6213203463203465</v>
      </c>
      <c r="I43" s="47">
        <v>0.2264603590339572</v>
      </c>
      <c r="J43" s="46">
        <v>0.48357896519900884</v>
      </c>
      <c r="K43" s="46">
        <v>0.16034769641739333</v>
      </c>
      <c r="L43" s="46">
        <v>0.12961297934964075</v>
      </c>
      <c r="M43" s="17">
        <f>(I43*C43+J43*D43+K43*E43+L43*F43)*N43</f>
        <v>4371378.263505527</v>
      </c>
      <c r="N43" s="6">
        <v>4832618.11</v>
      </c>
      <c r="O43" s="24"/>
    </row>
    <row r="44" spans="2:15" ht="15.75" thickBot="1">
      <c r="B44" s="8" t="s">
        <v>45</v>
      </c>
      <c r="C44" s="21"/>
      <c r="D44" s="21"/>
      <c r="E44" s="21"/>
      <c r="F44" s="21"/>
      <c r="G44" s="15">
        <f>SUM(G42:G43)</f>
        <v>7.333051948051947</v>
      </c>
      <c r="I44" s="42"/>
      <c r="J44" s="43"/>
      <c r="K44" s="43"/>
      <c r="L44" s="43"/>
      <c r="M44" s="18">
        <f>SUM(M42:M43)</f>
        <v>10591144.722357556</v>
      </c>
      <c r="N44" s="44"/>
      <c r="O44" s="24"/>
    </row>
    <row r="45" spans="3:15" s="7" customFormat="1" ht="15.75" thickBot="1">
      <c r="C45" s="28"/>
      <c r="D45" s="28"/>
      <c r="E45" s="28"/>
      <c r="F45" s="28"/>
      <c r="G45" s="39"/>
      <c r="I45" s="32"/>
      <c r="J45" s="32"/>
      <c r="K45" s="32"/>
      <c r="L45" s="32"/>
      <c r="M45" s="33"/>
      <c r="N45" s="40"/>
      <c r="O45" s="41"/>
    </row>
    <row r="46" spans="2:14" s="34" customFormat="1" ht="15.75" thickBot="1">
      <c r="B46" s="59" t="s">
        <v>21</v>
      </c>
      <c r="C46" s="60"/>
      <c r="D46" s="60"/>
      <c r="E46" s="60"/>
      <c r="F46" s="60"/>
      <c r="G46" s="61"/>
      <c r="I46" s="59" t="s">
        <v>28</v>
      </c>
      <c r="J46" s="60"/>
      <c r="K46" s="60"/>
      <c r="L46" s="60"/>
      <c r="M46" s="60"/>
      <c r="N46" s="61"/>
    </row>
    <row r="47" spans="2:14" ht="15">
      <c r="B47" s="62" t="s">
        <v>64</v>
      </c>
      <c r="C47" s="63"/>
      <c r="D47" s="63"/>
      <c r="E47" s="63"/>
      <c r="F47" s="63"/>
      <c r="G47" s="64"/>
      <c r="I47" s="65" t="s">
        <v>65</v>
      </c>
      <c r="J47" s="66"/>
      <c r="K47" s="66"/>
      <c r="L47" s="66"/>
      <c r="M47" s="66"/>
      <c r="N47" s="67"/>
    </row>
    <row r="48" spans="2:14" ht="30">
      <c r="B48" s="4"/>
      <c r="C48" s="3" t="s">
        <v>23</v>
      </c>
      <c r="D48" s="3" t="s">
        <v>25</v>
      </c>
      <c r="E48" s="3" t="s">
        <v>24</v>
      </c>
      <c r="F48" s="3" t="s">
        <v>26</v>
      </c>
      <c r="G48" s="13" t="s">
        <v>27</v>
      </c>
      <c r="I48" s="11" t="s">
        <v>23</v>
      </c>
      <c r="J48" s="12" t="s">
        <v>25</v>
      </c>
      <c r="K48" s="12" t="s">
        <v>24</v>
      </c>
      <c r="L48" s="12" t="s">
        <v>26</v>
      </c>
      <c r="M48" s="16" t="s">
        <v>29</v>
      </c>
      <c r="N48" s="20" t="s">
        <v>30</v>
      </c>
    </row>
    <row r="49" spans="2:14" ht="15">
      <c r="B49" s="5" t="s">
        <v>31</v>
      </c>
      <c r="C49" s="10">
        <f>AVERAGE(Recife!$R$4:$R$17)</f>
        <v>0</v>
      </c>
      <c r="D49" s="10">
        <f>AVERAGE(Recife!$R$18:$R$51)</f>
        <v>0</v>
      </c>
      <c r="E49" s="10">
        <f>AVERAGE(Recife!$R$52:$R$59)</f>
        <v>0</v>
      </c>
      <c r="F49" s="10">
        <f>AVERAGE(Recife!$R$60:$R$64)</f>
        <v>0</v>
      </c>
      <c r="G49" s="22">
        <f aca="true" t="shared" si="4" ref="G49:G54">SUM(C49:F49)</f>
        <v>0</v>
      </c>
      <c r="I49" s="47">
        <v>0.25572113975306976</v>
      </c>
      <c r="J49" s="46">
        <v>0.4993502965777042</v>
      </c>
      <c r="K49" s="46">
        <v>0.19820950727918338</v>
      </c>
      <c r="L49" s="46">
        <v>0.04671905639004265</v>
      </c>
      <c r="M49" s="17">
        <f aca="true" t="shared" si="5" ref="M49:M54">(I49*C49+J49*D49+K49*E49+L49*F49)*N49</f>
        <v>0</v>
      </c>
      <c r="N49" s="6">
        <v>7576133.21</v>
      </c>
    </row>
    <row r="50" spans="2:14" ht="15">
      <c r="B50" s="5" t="s">
        <v>32</v>
      </c>
      <c r="C50" s="10">
        <f>AVERAGE(Maceió!$R$4:$R$17)</f>
        <v>0</v>
      </c>
      <c r="D50" s="10">
        <f>AVERAGE(Maceió!$R$18:$R$51)</f>
        <v>0</v>
      </c>
      <c r="E50" s="10">
        <f>AVERAGE(Maceió!$R$52:$R$59)</f>
        <v>0</v>
      </c>
      <c r="F50" s="10">
        <f>AVERAGE(Maceió!$R$60:$R$64)</f>
        <v>0</v>
      </c>
      <c r="G50" s="22">
        <f t="shared" si="4"/>
        <v>0</v>
      </c>
      <c r="I50" s="47">
        <v>0.21561620288018038</v>
      </c>
      <c r="J50" s="46">
        <v>0.5078611697538495</v>
      </c>
      <c r="K50" s="46">
        <v>0.2371346220594243</v>
      </c>
      <c r="L50" s="46">
        <v>0.039388005306545744</v>
      </c>
      <c r="M50" s="17">
        <f t="shared" si="5"/>
        <v>0</v>
      </c>
      <c r="N50" s="6">
        <v>5391597.74</v>
      </c>
    </row>
    <row r="51" spans="2:14" ht="15">
      <c r="B51" s="5" t="s">
        <v>33</v>
      </c>
      <c r="C51" s="10">
        <f>AVERAGE(Aracaju!$R$4:$R$17)</f>
        <v>0</v>
      </c>
      <c r="D51" s="10">
        <f>AVERAGE(Aracaju!$R$18:$R$51)</f>
        <v>0</v>
      </c>
      <c r="E51" s="10">
        <f>AVERAGE(Aracaju!$R$52:$R$59)</f>
        <v>0</v>
      </c>
      <c r="F51" s="10">
        <f>AVERAGE(Aracaju!$R$60:$R$64)</f>
        <v>0</v>
      </c>
      <c r="G51" s="22">
        <f t="shared" si="4"/>
        <v>0</v>
      </c>
      <c r="I51" s="47">
        <v>0.21936776139646139</v>
      </c>
      <c r="J51" s="46">
        <v>0.5070641892012252</v>
      </c>
      <c r="K51" s="46">
        <v>0.23349472265529492</v>
      </c>
      <c r="L51" s="46">
        <v>0.04007332674701842</v>
      </c>
      <c r="M51" s="17">
        <f t="shared" si="5"/>
        <v>0</v>
      </c>
      <c r="N51" s="6">
        <v>5299392.31</v>
      </c>
    </row>
    <row r="52" spans="2:14" ht="15">
      <c r="B52" s="5" t="s">
        <v>34</v>
      </c>
      <c r="C52" s="10">
        <f>AVERAGE(JoãoPessoa!$R$4:$R$17)</f>
        <v>0</v>
      </c>
      <c r="D52" s="10">
        <f>AVERAGE(JoãoPessoa!$R$18:$R$51)</f>
        <v>0</v>
      </c>
      <c r="E52" s="10">
        <f>AVERAGE(JoãoPessoa!$R$52:$R$59)</f>
        <v>0</v>
      </c>
      <c r="F52" s="10">
        <f>AVERAGE(JoãoPessoa!$R$60:$R$64)</f>
        <v>0</v>
      </c>
      <c r="G52" s="22">
        <f t="shared" si="4"/>
        <v>0</v>
      </c>
      <c r="I52" s="47">
        <v>0.2344998577175098</v>
      </c>
      <c r="J52" s="46">
        <v>0.5038495305282977</v>
      </c>
      <c r="K52" s="46">
        <v>0.21881300717354643</v>
      </c>
      <c r="L52" s="46">
        <v>0.042837604580645935</v>
      </c>
      <c r="M52" s="17">
        <f t="shared" si="5"/>
        <v>0</v>
      </c>
      <c r="N52" s="6">
        <v>4957426.58</v>
      </c>
    </row>
    <row r="53" spans="2:14" ht="15">
      <c r="B53" s="5" t="s">
        <v>35</v>
      </c>
      <c r="C53" s="10">
        <f>AVERAGE(Juazeiro!$R$4:$R$17)</f>
        <v>0</v>
      </c>
      <c r="D53" s="10">
        <f>AVERAGE(Juazeiro!$R$18:$R$51)</f>
        <v>0</v>
      </c>
      <c r="E53" s="10">
        <f>AVERAGE(Juazeiro!$R$52:$R$59)</f>
        <v>0</v>
      </c>
      <c r="F53" s="10">
        <f>AVERAGE(Juazeiro!$R$60:$R$64)</f>
        <v>0</v>
      </c>
      <c r="G53" s="22">
        <f t="shared" si="4"/>
        <v>0</v>
      </c>
      <c r="I53" s="47">
        <v>0.2974514321966058</v>
      </c>
      <c r="J53" s="46">
        <v>0.4904761173586589</v>
      </c>
      <c r="K53" s="46">
        <v>0.157735074898287</v>
      </c>
      <c r="L53" s="46">
        <v>0.05433737554644826</v>
      </c>
      <c r="M53" s="17">
        <f t="shared" si="5"/>
        <v>0</v>
      </c>
      <c r="N53" s="6">
        <v>3908254.27</v>
      </c>
    </row>
    <row r="54" spans="2:14" ht="15">
      <c r="B54" s="5" t="s">
        <v>36</v>
      </c>
      <c r="C54" s="10">
        <f>AVERAGE(CampinaGrande!$R$4:$R$17)</f>
        <v>0</v>
      </c>
      <c r="D54" s="10">
        <f>AVERAGE(CampinaGrande!$R$18:$R$51)</f>
        <v>0</v>
      </c>
      <c r="E54" s="10">
        <f>AVERAGE(CampinaGrande!$R$52:$R$59)</f>
        <v>0</v>
      </c>
      <c r="F54" s="10">
        <f>AVERAGE(CampinaGrande!$R$60:$R$64)</f>
        <v>0</v>
      </c>
      <c r="G54" s="22">
        <f t="shared" si="4"/>
        <v>0</v>
      </c>
      <c r="I54" s="47">
        <v>0.32402153914233783</v>
      </c>
      <c r="J54" s="46">
        <v>0.4848315709221885</v>
      </c>
      <c r="K54" s="46">
        <v>0.1319557812307824</v>
      </c>
      <c r="L54" s="46">
        <v>0.05919110870469126</v>
      </c>
      <c r="M54" s="17">
        <f t="shared" si="5"/>
        <v>0</v>
      </c>
      <c r="N54" s="6">
        <v>3587773.31</v>
      </c>
    </row>
    <row r="55" spans="2:14" ht="15">
      <c r="B55" s="5" t="s">
        <v>39</v>
      </c>
      <c r="C55" s="10"/>
      <c r="D55" s="10"/>
      <c r="E55" s="10"/>
      <c r="F55" s="10"/>
      <c r="G55" s="14">
        <f>SUM(G49:G54)</f>
        <v>0</v>
      </c>
      <c r="I55" s="47"/>
      <c r="J55" s="46"/>
      <c r="K55" s="46"/>
      <c r="L55" s="46"/>
      <c r="M55" s="17">
        <f>SUM(M49:M54)</f>
        <v>0</v>
      </c>
      <c r="N55" s="6"/>
    </row>
    <row r="56" spans="2:14" ht="15">
      <c r="B56" s="29"/>
      <c r="C56" s="30"/>
      <c r="D56" s="30"/>
      <c r="E56" s="30"/>
      <c r="F56" s="30"/>
      <c r="G56" s="31"/>
      <c r="I56" s="29"/>
      <c r="J56" s="30"/>
      <c r="K56" s="30"/>
      <c r="L56" s="30"/>
      <c r="M56" s="30"/>
      <c r="N56" s="31"/>
    </row>
    <row r="57" spans="2:14" ht="15">
      <c r="B57" s="5" t="s">
        <v>40</v>
      </c>
      <c r="C57" s="10">
        <f>AVERAGE(Cuiabá!$R$4:$R$17)</f>
        <v>0.875</v>
      </c>
      <c r="D57" s="10">
        <f>AVERAGE(Cuiabá!$R$18:$R$51)</f>
        <v>0.51</v>
      </c>
      <c r="E57" s="10">
        <f>AVERAGE(Cuiabá!$R$52:$R$59)</f>
        <v>0.75625</v>
      </c>
      <c r="F57" s="10">
        <f>AVERAGE(Cuiabá!$R$60:$R$64)</f>
        <v>0.75</v>
      </c>
      <c r="G57" s="22">
        <f>SUM(C57:F57)</f>
        <v>2.89125</v>
      </c>
      <c r="I57" s="47">
        <v>0.18489127569061076</v>
      </c>
      <c r="J57" s="46">
        <v>0.5133908964895959</v>
      </c>
      <c r="K57" s="46">
        <v>0.26571916626284103</v>
      </c>
      <c r="L57" s="46">
        <v>0.0359986615569523</v>
      </c>
      <c r="M57" s="17">
        <f>(I57*C57+J57*D57+K57*E57+L57*F57)*N57</f>
        <v>6041967.4651219165</v>
      </c>
      <c r="N57" s="6">
        <v>9273102.81</v>
      </c>
    </row>
    <row r="58" spans="2:14" ht="15">
      <c r="B58" s="5" t="s">
        <v>41</v>
      </c>
      <c r="C58" s="10">
        <f>AVERAGE(Sinop!$R$4:$R$17)</f>
        <v>0.8607142857142857</v>
      </c>
      <c r="D58" s="10">
        <f>AVERAGE(Sinop!$R$18:$R$51)</f>
        <v>0.47352941176470603</v>
      </c>
      <c r="E58" s="10">
        <f>AVERAGE(Sinop!$R$52:$R$59)</f>
        <v>0.81875</v>
      </c>
      <c r="F58" s="10">
        <f>AVERAGE(Sinop!$R$60:$R$64)</f>
        <v>0.7300000000000001</v>
      </c>
      <c r="G58" s="22">
        <f>SUM(C58:F58)</f>
        <v>2.882993697478992</v>
      </c>
      <c r="I58" s="47">
        <v>0.3107353483938852</v>
      </c>
      <c r="J58" s="46">
        <v>0.48617613710132634</v>
      </c>
      <c r="K58" s="46">
        <v>0.14258778816557044</v>
      </c>
      <c r="L58" s="46">
        <v>0.060500726339217985</v>
      </c>
      <c r="M58" s="17">
        <f>(I58*C58+J58*D58+K58*E58+L58*F58)*N58</f>
        <v>2422532.7202502065</v>
      </c>
      <c r="N58" s="6">
        <v>3678405.25</v>
      </c>
    </row>
    <row r="59" spans="2:14" ht="15">
      <c r="B59" s="5" t="s">
        <v>42</v>
      </c>
      <c r="C59" s="10">
        <f>AVERAGE(Rondonópolis!$R$4:$R$17)</f>
        <v>0.8607142857142857</v>
      </c>
      <c r="D59" s="10">
        <f>AVERAGE(Rondonópolis!$R$18:$R$51)</f>
        <v>0.5558823529411765</v>
      </c>
      <c r="E59" s="10">
        <f>AVERAGE(Rondonópolis!$R$52:$R$59)</f>
        <v>0.7875</v>
      </c>
      <c r="F59" s="10">
        <f>AVERAGE(Rondonópolis!$R$60:$R$64)</f>
        <v>0.7300000000000001</v>
      </c>
      <c r="G59" s="22">
        <f>SUM(C59:F59)</f>
        <v>2.934096638655462</v>
      </c>
      <c r="I59" s="47">
        <v>0.3386539536690465</v>
      </c>
      <c r="J59" s="46">
        <v>0.48013851986334666</v>
      </c>
      <c r="K59" s="46">
        <v>0.11527099790551423</v>
      </c>
      <c r="L59" s="46">
        <v>0.06593652856209253</v>
      </c>
      <c r="M59" s="17">
        <f>(I59*C59+J59*D59+K59*E59+L59*F59)*N59</f>
        <v>2353478.6630773554</v>
      </c>
      <c r="N59" s="6">
        <v>3375157.83</v>
      </c>
    </row>
    <row r="60" spans="2:14" ht="15">
      <c r="B60" s="5" t="s">
        <v>43</v>
      </c>
      <c r="C60" s="10">
        <f>AVERAGE(AltaFloresta!$R$4:$R$17)</f>
        <v>0.8557142857142858</v>
      </c>
      <c r="D60" s="10">
        <f>AVERAGE(AltaFloresta!$R$18:$R$51)</f>
        <v>0.5264705882352941</v>
      </c>
      <c r="E60" s="10">
        <f>AVERAGE(AltaFloresta!$R$52:$R$59)</f>
        <v>0.8375</v>
      </c>
      <c r="F60" s="10">
        <f>AVERAGE(AltaFloresta!$R$60:$R$64)</f>
        <v>0.7300000000000001</v>
      </c>
      <c r="G60" s="22">
        <f>SUM(C60:F60)</f>
        <v>2.94968487394958</v>
      </c>
      <c r="I60" s="47">
        <v>0.28919030500267023</v>
      </c>
      <c r="J60" s="46">
        <v>0.49083542019871546</v>
      </c>
      <c r="K60" s="46">
        <v>0.16366840733505889</v>
      </c>
      <c r="L60" s="46">
        <v>0.05630586746355547</v>
      </c>
      <c r="M60" s="17">
        <f>(I60*C60+J60*D60+K60*E60+L60*F60)*N60</f>
        <v>2027756.4115039045</v>
      </c>
      <c r="N60" s="6">
        <v>2964338.33</v>
      </c>
    </row>
    <row r="61" spans="2:14" ht="15">
      <c r="B61" s="5" t="s">
        <v>44</v>
      </c>
      <c r="C61" s="10">
        <f>AVERAGE(BarraGarças!$R$4:$R$17)</f>
        <v>0.8607142857142857</v>
      </c>
      <c r="D61" s="10">
        <f>AVERAGE(BarraGarças!$R$18:$R$51)</f>
        <v>0.4676470588235295</v>
      </c>
      <c r="E61" s="10">
        <f>AVERAGE(BarraGarças!$R$52:$R$59)</f>
        <v>0.86875</v>
      </c>
      <c r="F61" s="10">
        <f>AVERAGE(BarraGarças!$R$60:$R$64)</f>
        <v>0.7300000000000001</v>
      </c>
      <c r="G61" s="22">
        <f>SUM(C61:F61)</f>
        <v>2.927111344537815</v>
      </c>
      <c r="I61" s="47">
        <v>0.2438106801079832</v>
      </c>
      <c r="J61" s="46">
        <v>0.5006491177342832</v>
      </c>
      <c r="K61" s="46">
        <v>0.20806982848724453</v>
      </c>
      <c r="L61" s="46">
        <v>0.04747037367048894</v>
      </c>
      <c r="M61" s="17">
        <f>(I61*C61+J61*D61+K61*E61+L61*F61)*N61</f>
        <v>2318476.762762412</v>
      </c>
      <c r="N61" s="6">
        <v>3516080.19</v>
      </c>
    </row>
    <row r="62" spans="2:14" ht="15">
      <c r="B62" s="5" t="s">
        <v>46</v>
      </c>
      <c r="C62" s="10"/>
      <c r="D62" s="10"/>
      <c r="E62" s="10"/>
      <c r="F62" s="10"/>
      <c r="G62" s="14">
        <f>SUM(G57:G61)</f>
        <v>14.58513655462185</v>
      </c>
      <c r="I62" s="27"/>
      <c r="J62" s="26"/>
      <c r="K62" s="26"/>
      <c r="L62" s="26"/>
      <c r="M62" s="17">
        <f>SUM(M57:M61)</f>
        <v>15164212.022715796</v>
      </c>
      <c r="N62" s="6"/>
    </row>
    <row r="63" spans="2:14" ht="15">
      <c r="B63" s="29"/>
      <c r="C63" s="30"/>
      <c r="D63" s="30"/>
      <c r="E63" s="30"/>
      <c r="F63" s="30"/>
      <c r="G63" s="31"/>
      <c r="I63" s="29"/>
      <c r="J63" s="30"/>
      <c r="K63" s="30"/>
      <c r="L63" s="30"/>
      <c r="M63" s="30"/>
      <c r="N63" s="31"/>
    </row>
    <row r="64" spans="2:14" ht="15">
      <c r="B64" s="5" t="s">
        <v>37</v>
      </c>
      <c r="C64" s="10">
        <f>AVERAGE(Vitória!$R$4:$R$17)</f>
        <v>0.8678571428571429</v>
      </c>
      <c r="D64" s="10">
        <f>AVERAGE(Vitória!$R$18:$R$51)</f>
        <v>0.49696969696969706</v>
      </c>
      <c r="E64" s="10">
        <f>AVERAGE(Vitória!$R$52:$R$59)</f>
        <v>0.8312499999999999</v>
      </c>
      <c r="F64" s="10">
        <f>AVERAGE(Vitória!$R$60:$R$64)</f>
        <v>0.75</v>
      </c>
      <c r="G64" s="22">
        <f>SUM(C64:F64)</f>
        <v>2.9460768398268398</v>
      </c>
      <c r="I64" s="47">
        <v>0.21485229884937926</v>
      </c>
      <c r="J64" s="46">
        <v>0.5080653742739988</v>
      </c>
      <c r="K64" s="46">
        <v>0.23159378773977038</v>
      </c>
      <c r="L64" s="46">
        <v>0.04548853913685167</v>
      </c>
      <c r="M64" s="17">
        <f>(I64*C64+J64*D64+K64*E64+L64*F64)*N64</f>
        <v>5340364.483462137</v>
      </c>
      <c r="N64" s="6">
        <v>8023589.82</v>
      </c>
    </row>
    <row r="65" spans="2:14" ht="15">
      <c r="B65" s="5" t="s">
        <v>38</v>
      </c>
      <c r="C65" s="10">
        <f>AVERAGE(Macaé!$R$4:$R$17)</f>
        <v>0.8642857142857142</v>
      </c>
      <c r="D65" s="10">
        <f>AVERAGE(Macaé!$R$18:$R$51)</f>
        <v>0.4060606060606061</v>
      </c>
      <c r="E65" s="10">
        <f>AVERAGE(Macaé!$R$52:$R$59)</f>
        <v>0.75</v>
      </c>
      <c r="F65" s="10">
        <f>AVERAGE(Macaé!$R$60:$R$64)</f>
        <v>0.74</v>
      </c>
      <c r="G65" s="22">
        <f>SUM(C65:F65)</f>
        <v>2.7603463203463203</v>
      </c>
      <c r="I65" s="47">
        <v>0.32375403055182855</v>
      </c>
      <c r="J65" s="46">
        <v>0.48311941476328857</v>
      </c>
      <c r="K65" s="46">
        <v>0.12458133542935401</v>
      </c>
      <c r="L65" s="46">
        <v>0.06854521925552895</v>
      </c>
      <c r="M65" s="17">
        <f>(I65*C65+J65*D65+K65*E65+L65*F65)*N65</f>
        <v>2201404.6403112495</v>
      </c>
      <c r="N65" s="6">
        <v>3549786.9</v>
      </c>
    </row>
    <row r="66" spans="2:14" ht="15.75" thickBot="1">
      <c r="B66" s="8" t="s">
        <v>45</v>
      </c>
      <c r="C66" s="21"/>
      <c r="D66" s="21"/>
      <c r="E66" s="21"/>
      <c r="F66" s="21"/>
      <c r="G66" s="15">
        <f>SUM(G64:G65)</f>
        <v>5.70642316017316</v>
      </c>
      <c r="I66" s="42"/>
      <c r="J66" s="43"/>
      <c r="K66" s="43"/>
      <c r="L66" s="43"/>
      <c r="M66" s="18">
        <f>SUM(M64:M65)</f>
        <v>7541769.123773387</v>
      </c>
      <c r="N66" s="44"/>
    </row>
  </sheetData>
  <sheetProtection/>
  <mergeCells count="12">
    <mergeCell ref="B24:G24"/>
    <mergeCell ref="B46:G46"/>
    <mergeCell ref="I46:N46"/>
    <mergeCell ref="B47:G47"/>
    <mergeCell ref="I47:N47"/>
    <mergeCell ref="B2:G2"/>
    <mergeCell ref="I24:N24"/>
    <mergeCell ref="I2:N2"/>
    <mergeCell ref="I3:N3"/>
    <mergeCell ref="I25:N25"/>
    <mergeCell ref="B25:G25"/>
    <mergeCell ref="B3:G3"/>
  </mergeCells>
  <printOptions/>
  <pageMargins left="0.511811024" right="0.511811024" top="0.787401575" bottom="0.787401575" header="0.31496062" footer="0.31496062"/>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S64"/>
  <sheetViews>
    <sheetView zoomScale="78" zoomScaleNormal="78" zoomScalePageLayoutView="75" workbookViewId="0" topLeftCell="H1">
      <selection activeCell="N7" sqref="N7"/>
    </sheetView>
  </sheetViews>
  <sheetFormatPr defaultColWidth="8.8515625" defaultRowHeight="15"/>
  <cols>
    <col min="1" max="1" width="3.00390625" style="96" bestFit="1" customWidth="1"/>
    <col min="2" max="2" width="16.421875" style="75" bestFit="1" customWidth="1"/>
    <col min="3" max="3" width="20.7109375" style="75" customWidth="1"/>
    <col min="4" max="4" width="44.421875" style="97" customWidth="1"/>
    <col min="5" max="5" width="2.421875" style="97" customWidth="1"/>
    <col min="6" max="6" width="20.140625" style="75" customWidth="1"/>
    <col min="7" max="7" width="14.28125" style="75" customWidth="1"/>
    <col min="8" max="8" width="9.140625" style="75" customWidth="1"/>
    <col min="9" max="9" width="52.8515625" style="116" customWidth="1"/>
    <col min="10" max="10" width="1.8515625" style="97" customWidth="1"/>
    <col min="11" max="11" width="20.140625" style="75" bestFit="1" customWidth="1"/>
    <col min="12" max="12" width="14.28125" style="75" bestFit="1" customWidth="1"/>
    <col min="13" max="13" width="9.140625" style="75" customWidth="1"/>
    <col min="14" max="14" width="58.140625" style="97" customWidth="1"/>
    <col min="15" max="15" width="1.421875" style="97" customWidth="1"/>
    <col min="16" max="16" width="20.140625" style="75" bestFit="1" customWidth="1"/>
    <col min="17" max="17" width="14.28125" style="75" bestFit="1" customWidth="1"/>
    <col min="18" max="18" width="9.140625" style="75" customWidth="1"/>
    <col min="19" max="19" width="63.00390625" style="97" customWidth="1"/>
    <col min="20" max="16384" width="8.8515625" style="97" customWidth="1"/>
  </cols>
  <sheetData>
    <row r="1" ht="15">
      <c r="I1" s="97"/>
    </row>
    <row r="2" spans="2:19" ht="39.75" customHeight="1">
      <c r="B2" s="110" t="s">
        <v>17</v>
      </c>
      <c r="C2" s="110"/>
      <c r="D2" s="110"/>
      <c r="F2" s="110" t="s">
        <v>59</v>
      </c>
      <c r="G2" s="110"/>
      <c r="H2" s="110"/>
      <c r="I2" s="110"/>
      <c r="K2" s="111" t="s">
        <v>47</v>
      </c>
      <c r="L2" s="112"/>
      <c r="M2" s="112"/>
      <c r="N2" s="113"/>
      <c r="P2" s="110" t="s">
        <v>63</v>
      </c>
      <c r="Q2" s="110"/>
      <c r="R2" s="110"/>
      <c r="S2" s="110"/>
    </row>
    <row r="3" spans="2:19" ht="45">
      <c r="B3" s="119" t="s">
        <v>0</v>
      </c>
      <c r="C3" s="119" t="s">
        <v>1</v>
      </c>
      <c r="D3" s="120" t="s">
        <v>2</v>
      </c>
      <c r="F3" s="117" t="s">
        <v>18</v>
      </c>
      <c r="G3" s="117" t="s">
        <v>19</v>
      </c>
      <c r="H3" s="117" t="s">
        <v>22</v>
      </c>
      <c r="I3" s="114" t="s">
        <v>20</v>
      </c>
      <c r="K3" s="117" t="s">
        <v>18</v>
      </c>
      <c r="L3" s="117" t="s">
        <v>19</v>
      </c>
      <c r="M3" s="117" t="s">
        <v>22</v>
      </c>
      <c r="N3" s="114" t="s">
        <v>20</v>
      </c>
      <c r="P3" s="117" t="s">
        <v>18</v>
      </c>
      <c r="Q3" s="117" t="s">
        <v>19</v>
      </c>
      <c r="R3" s="117" t="s">
        <v>22</v>
      </c>
      <c r="S3" s="114" t="s">
        <v>20</v>
      </c>
    </row>
    <row r="4" spans="1:19" ht="60">
      <c r="A4" s="96">
        <v>1</v>
      </c>
      <c r="B4" s="80" t="s">
        <v>3</v>
      </c>
      <c r="C4" s="80" t="s">
        <v>4</v>
      </c>
      <c r="D4" s="100" t="s">
        <v>5</v>
      </c>
      <c r="F4" s="77"/>
      <c r="G4" s="78"/>
      <c r="H4" s="76">
        <f>F4*G4</f>
        <v>0</v>
      </c>
      <c r="I4" s="99"/>
      <c r="K4" s="79">
        <v>1</v>
      </c>
      <c r="L4" s="107">
        <v>0.95</v>
      </c>
      <c r="M4" s="76">
        <f aca="true" t="shared" si="0" ref="M4:M51">K4*L4</f>
        <v>0.95</v>
      </c>
      <c r="N4" s="99" t="s">
        <v>133</v>
      </c>
      <c r="P4" s="79">
        <v>1</v>
      </c>
      <c r="Q4" s="107">
        <v>0.9</v>
      </c>
      <c r="R4" s="76">
        <f aca="true" t="shared" si="1" ref="R4:R51">P4*Q4</f>
        <v>0.9</v>
      </c>
      <c r="S4" s="99" t="s">
        <v>134</v>
      </c>
    </row>
    <row r="5" spans="1:19" ht="45">
      <c r="A5" s="96">
        <v>2</v>
      </c>
      <c r="B5" s="80" t="s">
        <v>3</v>
      </c>
      <c r="C5" s="80" t="s">
        <v>4</v>
      </c>
      <c r="D5" s="100" t="s">
        <v>6</v>
      </c>
      <c r="F5" s="77"/>
      <c r="G5" s="78"/>
      <c r="H5" s="76">
        <f aca="true" t="shared" si="2" ref="H5:H51">F5*G5</f>
        <v>0</v>
      </c>
      <c r="I5" s="99"/>
      <c r="K5" s="79">
        <v>1</v>
      </c>
      <c r="L5" s="107">
        <v>0.95</v>
      </c>
      <c r="M5" s="76">
        <f t="shared" si="0"/>
        <v>0.95</v>
      </c>
      <c r="N5" s="99" t="s">
        <v>130</v>
      </c>
      <c r="P5" s="79">
        <v>1</v>
      </c>
      <c r="Q5" s="107">
        <v>1</v>
      </c>
      <c r="R5" s="76">
        <f t="shared" si="1"/>
        <v>1</v>
      </c>
      <c r="S5" s="99"/>
    </row>
    <row r="6" spans="1:19" ht="90">
      <c r="A6" s="96">
        <v>3</v>
      </c>
      <c r="B6" s="80" t="s">
        <v>3</v>
      </c>
      <c r="C6" s="80" t="s">
        <v>4</v>
      </c>
      <c r="D6" s="100" t="s">
        <v>7</v>
      </c>
      <c r="F6" s="77"/>
      <c r="G6" s="78"/>
      <c r="H6" s="76">
        <f t="shared" si="2"/>
        <v>0</v>
      </c>
      <c r="I6" s="99"/>
      <c r="K6" s="79">
        <v>1</v>
      </c>
      <c r="L6" s="107">
        <v>0.87</v>
      </c>
      <c r="M6" s="76">
        <f t="shared" si="0"/>
        <v>0.87</v>
      </c>
      <c r="N6" s="99" t="s">
        <v>148</v>
      </c>
      <c r="P6" s="79">
        <v>1</v>
      </c>
      <c r="Q6" s="107">
        <v>0.85</v>
      </c>
      <c r="R6" s="76">
        <f t="shared" si="1"/>
        <v>0.85</v>
      </c>
      <c r="S6" s="99" t="s">
        <v>149</v>
      </c>
    </row>
    <row r="7" spans="1:19" ht="120">
      <c r="A7" s="96">
        <v>4</v>
      </c>
      <c r="B7" s="80" t="s">
        <v>3</v>
      </c>
      <c r="C7" s="80" t="s">
        <v>4</v>
      </c>
      <c r="D7" s="100" t="s">
        <v>8</v>
      </c>
      <c r="F7" s="77"/>
      <c r="G7" s="78"/>
      <c r="H7" s="76">
        <f t="shared" si="2"/>
        <v>0</v>
      </c>
      <c r="I7" s="99"/>
      <c r="K7" s="79">
        <v>1</v>
      </c>
      <c r="L7" s="107">
        <v>1</v>
      </c>
      <c r="M7" s="76">
        <f t="shared" si="0"/>
        <v>1</v>
      </c>
      <c r="N7" s="99"/>
      <c r="P7" s="79">
        <v>1</v>
      </c>
      <c r="Q7" s="107">
        <v>0.85</v>
      </c>
      <c r="R7" s="76">
        <f t="shared" si="1"/>
        <v>0.85</v>
      </c>
      <c r="S7" s="99" t="s">
        <v>67</v>
      </c>
    </row>
    <row r="8" spans="1:19" ht="45">
      <c r="A8" s="96">
        <v>5</v>
      </c>
      <c r="B8" s="80" t="s">
        <v>3</v>
      </c>
      <c r="C8" s="80" t="s">
        <v>4</v>
      </c>
      <c r="D8" s="100" t="s">
        <v>9</v>
      </c>
      <c r="F8" s="77"/>
      <c r="G8" s="78"/>
      <c r="H8" s="76">
        <f t="shared" si="2"/>
        <v>0</v>
      </c>
      <c r="I8" s="99"/>
      <c r="K8" s="79">
        <v>1</v>
      </c>
      <c r="L8" s="107">
        <v>1</v>
      </c>
      <c r="M8" s="76">
        <f t="shared" si="0"/>
        <v>1</v>
      </c>
      <c r="N8" s="99"/>
      <c r="P8" s="79">
        <v>1</v>
      </c>
      <c r="Q8" s="107">
        <v>1</v>
      </c>
      <c r="R8" s="76">
        <f t="shared" si="1"/>
        <v>1</v>
      </c>
      <c r="S8" s="99"/>
    </row>
    <row r="9" spans="1:19" ht="75">
      <c r="A9" s="96">
        <v>6</v>
      </c>
      <c r="B9" s="80" t="s">
        <v>3</v>
      </c>
      <c r="C9" s="80" t="s">
        <v>4</v>
      </c>
      <c r="D9" s="100" t="s">
        <v>49</v>
      </c>
      <c r="F9" s="77"/>
      <c r="G9" s="78"/>
      <c r="H9" s="76">
        <f t="shared" si="2"/>
        <v>0</v>
      </c>
      <c r="I9" s="100"/>
      <c r="K9" s="79">
        <v>1</v>
      </c>
      <c r="L9" s="107">
        <v>0.85</v>
      </c>
      <c r="M9" s="76">
        <f t="shared" si="0"/>
        <v>0.85</v>
      </c>
      <c r="N9" s="99" t="s">
        <v>121</v>
      </c>
      <c r="P9" s="79">
        <v>1</v>
      </c>
      <c r="Q9" s="107">
        <v>0.8</v>
      </c>
      <c r="R9" s="76">
        <f t="shared" si="1"/>
        <v>0.8</v>
      </c>
      <c r="S9" s="99" t="s">
        <v>125</v>
      </c>
    </row>
    <row r="10" spans="1:19" ht="45">
      <c r="A10" s="96">
        <v>7</v>
      </c>
      <c r="B10" s="80" t="s">
        <v>3</v>
      </c>
      <c r="C10" s="80" t="s">
        <v>4</v>
      </c>
      <c r="D10" s="100" t="s">
        <v>10</v>
      </c>
      <c r="F10" s="77"/>
      <c r="G10" s="78"/>
      <c r="H10" s="76">
        <f t="shared" si="2"/>
        <v>0</v>
      </c>
      <c r="I10" s="99"/>
      <c r="K10" s="79">
        <v>1</v>
      </c>
      <c r="L10" s="107">
        <v>0.8</v>
      </c>
      <c r="M10" s="76">
        <f t="shared" si="0"/>
        <v>0.8</v>
      </c>
      <c r="N10" s="99" t="s">
        <v>116</v>
      </c>
      <c r="P10" s="79">
        <v>1</v>
      </c>
      <c r="Q10" s="107">
        <v>0.85</v>
      </c>
      <c r="R10" s="76">
        <f t="shared" si="1"/>
        <v>0.85</v>
      </c>
      <c r="S10" s="99" t="s">
        <v>69</v>
      </c>
    </row>
    <row r="11" spans="1:19" ht="45">
      <c r="A11" s="96">
        <v>8</v>
      </c>
      <c r="B11" s="80" t="s">
        <v>3</v>
      </c>
      <c r="C11" s="80" t="s">
        <v>4</v>
      </c>
      <c r="D11" s="100" t="s">
        <v>11</v>
      </c>
      <c r="F11" s="77"/>
      <c r="G11" s="78"/>
      <c r="H11" s="76">
        <f t="shared" si="2"/>
        <v>0</v>
      </c>
      <c r="I11" s="100"/>
      <c r="K11" s="79">
        <v>1</v>
      </c>
      <c r="L11" s="107">
        <v>0.9</v>
      </c>
      <c r="M11" s="76">
        <f t="shared" si="0"/>
        <v>0.9</v>
      </c>
      <c r="N11" s="99" t="s">
        <v>70</v>
      </c>
      <c r="P11" s="79">
        <v>1</v>
      </c>
      <c r="Q11" s="107">
        <v>0.8</v>
      </c>
      <c r="R11" s="76">
        <f t="shared" si="1"/>
        <v>0.8</v>
      </c>
      <c r="S11" s="99" t="s">
        <v>112</v>
      </c>
    </row>
    <row r="12" spans="1:19" ht="75">
      <c r="A12" s="96">
        <v>9</v>
      </c>
      <c r="B12" s="80" t="s">
        <v>3</v>
      </c>
      <c r="C12" s="80" t="s">
        <v>4</v>
      </c>
      <c r="D12" s="100" t="s">
        <v>12</v>
      </c>
      <c r="F12" s="77"/>
      <c r="G12" s="78"/>
      <c r="H12" s="76">
        <f t="shared" si="2"/>
        <v>0</v>
      </c>
      <c r="I12" s="99"/>
      <c r="K12" s="79">
        <v>1</v>
      </c>
      <c r="L12" s="107">
        <v>0.7</v>
      </c>
      <c r="M12" s="76">
        <f t="shared" si="0"/>
        <v>0.7</v>
      </c>
      <c r="N12" s="99" t="s">
        <v>94</v>
      </c>
      <c r="P12" s="79">
        <v>1</v>
      </c>
      <c r="Q12" s="107">
        <v>0.7</v>
      </c>
      <c r="R12" s="76">
        <f t="shared" si="1"/>
        <v>0.7</v>
      </c>
      <c r="S12" s="99" t="s">
        <v>105</v>
      </c>
    </row>
    <row r="13" spans="1:19" ht="75">
      <c r="A13" s="96">
        <v>10</v>
      </c>
      <c r="B13" s="80" t="s">
        <v>3</v>
      </c>
      <c r="C13" s="80" t="s">
        <v>13</v>
      </c>
      <c r="D13" s="100" t="s">
        <v>50</v>
      </c>
      <c r="F13" s="52"/>
      <c r="G13" s="53"/>
      <c r="H13" s="76">
        <f t="shared" si="2"/>
        <v>0</v>
      </c>
      <c r="I13" s="99"/>
      <c r="K13" s="79">
        <v>1</v>
      </c>
      <c r="L13" s="107">
        <v>0.9</v>
      </c>
      <c r="M13" s="76">
        <f t="shared" si="0"/>
        <v>0.9</v>
      </c>
      <c r="N13" s="99" t="s">
        <v>74</v>
      </c>
      <c r="P13" s="79">
        <v>1</v>
      </c>
      <c r="Q13" s="107">
        <v>0.65</v>
      </c>
      <c r="R13" s="76">
        <f t="shared" si="1"/>
        <v>0.65</v>
      </c>
      <c r="S13" s="99" t="s">
        <v>81</v>
      </c>
    </row>
    <row r="14" spans="1:19" ht="60">
      <c r="A14" s="96">
        <v>11</v>
      </c>
      <c r="B14" s="80" t="s">
        <v>3</v>
      </c>
      <c r="C14" s="80" t="s">
        <v>13</v>
      </c>
      <c r="D14" s="100" t="s">
        <v>51</v>
      </c>
      <c r="F14" s="52"/>
      <c r="G14" s="53"/>
      <c r="H14" s="76">
        <f t="shared" si="2"/>
        <v>0</v>
      </c>
      <c r="I14" s="99"/>
      <c r="K14" s="79">
        <v>1</v>
      </c>
      <c r="L14" s="107">
        <v>0.85</v>
      </c>
      <c r="M14" s="76">
        <f t="shared" si="0"/>
        <v>0.85</v>
      </c>
      <c r="N14" s="99" t="s">
        <v>72</v>
      </c>
      <c r="P14" s="79">
        <v>1</v>
      </c>
      <c r="Q14" s="107">
        <v>0.75</v>
      </c>
      <c r="R14" s="76">
        <f t="shared" si="1"/>
        <v>0.75</v>
      </c>
      <c r="S14" s="99" t="s">
        <v>71</v>
      </c>
    </row>
    <row r="15" spans="1:19" ht="105">
      <c r="A15" s="96">
        <v>12</v>
      </c>
      <c r="B15" s="80" t="s">
        <v>3</v>
      </c>
      <c r="C15" s="80" t="s">
        <v>56</v>
      </c>
      <c r="D15" s="100" t="s">
        <v>52</v>
      </c>
      <c r="F15" s="52"/>
      <c r="G15" s="53"/>
      <c r="H15" s="76">
        <f t="shared" si="2"/>
        <v>0</v>
      </c>
      <c r="I15" s="99"/>
      <c r="K15" s="79">
        <v>1</v>
      </c>
      <c r="L15" s="107">
        <v>0.7</v>
      </c>
      <c r="M15" s="76">
        <f t="shared" si="0"/>
        <v>0.7</v>
      </c>
      <c r="N15" s="99" t="s">
        <v>73</v>
      </c>
      <c r="P15" s="79">
        <v>1</v>
      </c>
      <c r="Q15" s="107">
        <v>1</v>
      </c>
      <c r="R15" s="76">
        <f t="shared" si="1"/>
        <v>1</v>
      </c>
      <c r="S15" s="99"/>
    </row>
    <row r="16" spans="1:19" ht="51" customHeight="1">
      <c r="A16" s="96">
        <v>13</v>
      </c>
      <c r="B16" s="80" t="s">
        <v>3</v>
      </c>
      <c r="C16" s="80" t="s">
        <v>56</v>
      </c>
      <c r="D16" s="100" t="s">
        <v>14</v>
      </c>
      <c r="F16" s="77"/>
      <c r="G16" s="78"/>
      <c r="H16" s="76">
        <f t="shared" si="2"/>
        <v>0</v>
      </c>
      <c r="I16" s="99"/>
      <c r="K16" s="79">
        <v>1</v>
      </c>
      <c r="L16" s="107">
        <v>0.85</v>
      </c>
      <c r="M16" s="76">
        <f t="shared" si="0"/>
        <v>0.85</v>
      </c>
      <c r="N16" s="99" t="s">
        <v>98</v>
      </c>
      <c r="P16" s="79">
        <v>1</v>
      </c>
      <c r="Q16" s="107">
        <v>0.9</v>
      </c>
      <c r="R16" s="76">
        <f t="shared" si="1"/>
        <v>0.9</v>
      </c>
      <c r="S16" s="99" t="s">
        <v>98</v>
      </c>
    </row>
    <row r="17" spans="1:19" ht="51" customHeight="1">
      <c r="A17" s="96">
        <v>14</v>
      </c>
      <c r="B17" s="80" t="s">
        <v>3</v>
      </c>
      <c r="C17" s="80" t="s">
        <v>56</v>
      </c>
      <c r="D17" s="100" t="s">
        <v>53</v>
      </c>
      <c r="F17" s="52"/>
      <c r="G17" s="53"/>
      <c r="H17" s="76">
        <f t="shared" si="2"/>
        <v>0</v>
      </c>
      <c r="I17" s="99"/>
      <c r="K17" s="79">
        <v>1</v>
      </c>
      <c r="L17" s="107">
        <v>0.7</v>
      </c>
      <c r="M17" s="76">
        <f t="shared" si="0"/>
        <v>0.7</v>
      </c>
      <c r="N17" s="99" t="s">
        <v>99</v>
      </c>
      <c r="P17" s="79">
        <v>1</v>
      </c>
      <c r="Q17" s="107">
        <v>1</v>
      </c>
      <c r="R17" s="76">
        <f t="shared" si="1"/>
        <v>1</v>
      </c>
      <c r="S17" s="99"/>
    </row>
    <row r="18" spans="1:19" s="125" customFormat="1" ht="75">
      <c r="A18" s="123">
        <v>15</v>
      </c>
      <c r="B18" s="124" t="s">
        <v>316</v>
      </c>
      <c r="C18" s="124" t="s">
        <v>317</v>
      </c>
      <c r="D18" s="105" t="s">
        <v>318</v>
      </c>
      <c r="F18" s="84"/>
      <c r="G18" s="83"/>
      <c r="H18" s="76">
        <f t="shared" si="2"/>
        <v>0</v>
      </c>
      <c r="I18" s="103"/>
      <c r="K18" s="84">
        <v>1</v>
      </c>
      <c r="L18" s="83">
        <v>1</v>
      </c>
      <c r="M18" s="76">
        <f t="shared" si="0"/>
        <v>1</v>
      </c>
      <c r="N18" s="105" t="s">
        <v>496</v>
      </c>
      <c r="P18" s="84">
        <v>1</v>
      </c>
      <c r="Q18" s="83">
        <v>0.8</v>
      </c>
      <c r="R18" s="76">
        <f t="shared" si="1"/>
        <v>0.8</v>
      </c>
      <c r="S18" s="103" t="s">
        <v>717</v>
      </c>
    </row>
    <row r="19" spans="1:19" ht="75">
      <c r="A19" s="96">
        <v>16</v>
      </c>
      <c r="B19" s="80" t="s">
        <v>316</v>
      </c>
      <c r="C19" s="80" t="s">
        <v>317</v>
      </c>
      <c r="D19" s="100" t="s">
        <v>320</v>
      </c>
      <c r="F19" s="77"/>
      <c r="G19" s="78"/>
      <c r="H19" s="76">
        <f t="shared" si="2"/>
        <v>0</v>
      </c>
      <c r="I19" s="99"/>
      <c r="K19" s="77">
        <v>1</v>
      </c>
      <c r="L19" s="83">
        <v>1</v>
      </c>
      <c r="M19" s="76">
        <f t="shared" si="0"/>
        <v>1</v>
      </c>
      <c r="N19" s="100" t="s">
        <v>525</v>
      </c>
      <c r="P19" s="77">
        <v>1</v>
      </c>
      <c r="Q19" s="78">
        <v>0.8</v>
      </c>
      <c r="R19" s="76">
        <f t="shared" si="1"/>
        <v>0.8</v>
      </c>
      <c r="S19" s="99" t="s">
        <v>526</v>
      </c>
    </row>
    <row r="20" spans="1:19" ht="150">
      <c r="A20" s="96" t="s">
        <v>322</v>
      </c>
      <c r="B20" s="80" t="s">
        <v>316</v>
      </c>
      <c r="C20" s="80" t="s">
        <v>317</v>
      </c>
      <c r="D20" s="100" t="s">
        <v>323</v>
      </c>
      <c r="F20" s="77"/>
      <c r="G20" s="78"/>
      <c r="H20" s="76">
        <f t="shared" si="2"/>
        <v>0</v>
      </c>
      <c r="I20" s="99"/>
      <c r="K20" s="77">
        <v>1</v>
      </c>
      <c r="L20" s="83">
        <v>0.95</v>
      </c>
      <c r="M20" s="76">
        <f t="shared" si="0"/>
        <v>0.95</v>
      </c>
      <c r="N20" s="100" t="s">
        <v>527</v>
      </c>
      <c r="P20" s="77">
        <v>1</v>
      </c>
      <c r="Q20" s="78">
        <v>0.8</v>
      </c>
      <c r="R20" s="76">
        <f t="shared" si="1"/>
        <v>0.8</v>
      </c>
      <c r="S20" s="99" t="s">
        <v>528</v>
      </c>
    </row>
    <row r="21" spans="1:19" ht="240">
      <c r="A21" s="96">
        <v>18</v>
      </c>
      <c r="B21" s="80" t="s">
        <v>316</v>
      </c>
      <c r="C21" s="80" t="s">
        <v>317</v>
      </c>
      <c r="D21" s="100" t="s">
        <v>325</v>
      </c>
      <c r="F21" s="77"/>
      <c r="G21" s="78"/>
      <c r="H21" s="76">
        <f t="shared" si="2"/>
        <v>0</v>
      </c>
      <c r="I21" s="99"/>
      <c r="K21" s="77">
        <v>1</v>
      </c>
      <c r="L21" s="83">
        <v>1</v>
      </c>
      <c r="M21" s="76">
        <f t="shared" si="0"/>
        <v>1</v>
      </c>
      <c r="N21" s="100" t="s">
        <v>529</v>
      </c>
      <c r="P21" s="77">
        <v>1</v>
      </c>
      <c r="Q21" s="57">
        <v>0.1</v>
      </c>
      <c r="R21" s="76">
        <f t="shared" si="1"/>
        <v>0.1</v>
      </c>
      <c r="S21" s="99" t="s">
        <v>530</v>
      </c>
    </row>
    <row r="22" spans="1:19" ht="144.75" customHeight="1">
      <c r="A22" s="96">
        <v>19</v>
      </c>
      <c r="B22" s="80" t="s">
        <v>316</v>
      </c>
      <c r="C22" s="80" t="s">
        <v>317</v>
      </c>
      <c r="D22" s="100" t="s">
        <v>327</v>
      </c>
      <c r="F22" s="77"/>
      <c r="G22" s="78"/>
      <c r="H22" s="76">
        <f t="shared" si="2"/>
        <v>0</v>
      </c>
      <c r="I22" s="99"/>
      <c r="K22" s="77">
        <v>1</v>
      </c>
      <c r="L22" s="83">
        <v>1</v>
      </c>
      <c r="M22" s="76">
        <f t="shared" si="0"/>
        <v>1</v>
      </c>
      <c r="N22" s="99" t="s">
        <v>531</v>
      </c>
      <c r="P22" s="77">
        <v>1</v>
      </c>
      <c r="Q22" s="78">
        <v>0.8</v>
      </c>
      <c r="R22" s="76">
        <f t="shared" si="1"/>
        <v>0.8</v>
      </c>
      <c r="S22" s="99" t="s">
        <v>718</v>
      </c>
    </row>
    <row r="23" spans="1:19" ht="171.75" customHeight="1">
      <c r="A23" s="96">
        <v>20</v>
      </c>
      <c r="B23" s="80" t="s">
        <v>316</v>
      </c>
      <c r="C23" s="80" t="s">
        <v>317</v>
      </c>
      <c r="D23" s="100" t="s">
        <v>330</v>
      </c>
      <c r="F23" s="77"/>
      <c r="G23" s="78"/>
      <c r="H23" s="76">
        <f t="shared" si="2"/>
        <v>0</v>
      </c>
      <c r="I23" s="99"/>
      <c r="K23" s="77">
        <v>1</v>
      </c>
      <c r="L23" s="83">
        <v>1</v>
      </c>
      <c r="M23" s="76">
        <f t="shared" si="0"/>
        <v>1</v>
      </c>
      <c r="N23" s="100" t="s">
        <v>532</v>
      </c>
      <c r="P23" s="77">
        <v>1</v>
      </c>
      <c r="Q23" s="78">
        <v>0.8</v>
      </c>
      <c r="R23" s="76">
        <f t="shared" si="1"/>
        <v>0.8</v>
      </c>
      <c r="S23" s="99" t="s">
        <v>533</v>
      </c>
    </row>
    <row r="24" spans="1:19" ht="45">
      <c r="A24" s="96">
        <v>21</v>
      </c>
      <c r="B24" s="80" t="s">
        <v>316</v>
      </c>
      <c r="C24" s="80" t="s">
        <v>317</v>
      </c>
      <c r="D24" s="100" t="s">
        <v>332</v>
      </c>
      <c r="F24" s="77"/>
      <c r="G24" s="57"/>
      <c r="H24" s="76">
        <f t="shared" si="2"/>
        <v>0</v>
      </c>
      <c r="I24" s="99"/>
      <c r="K24" s="77">
        <v>1</v>
      </c>
      <c r="L24" s="83">
        <v>1</v>
      </c>
      <c r="M24" s="76">
        <f t="shared" si="0"/>
        <v>1</v>
      </c>
      <c r="N24" s="100" t="s">
        <v>534</v>
      </c>
      <c r="P24" s="77">
        <v>1</v>
      </c>
      <c r="Q24" s="57">
        <v>0.2</v>
      </c>
      <c r="R24" s="76">
        <f t="shared" si="1"/>
        <v>0.2</v>
      </c>
      <c r="S24" s="99" t="s">
        <v>535</v>
      </c>
    </row>
    <row r="25" spans="1:19" ht="130.5" customHeight="1">
      <c r="A25" s="96">
        <v>22</v>
      </c>
      <c r="B25" s="80" t="s">
        <v>316</v>
      </c>
      <c r="C25" s="80" t="s">
        <v>317</v>
      </c>
      <c r="D25" s="100" t="s">
        <v>333</v>
      </c>
      <c r="F25" s="77"/>
      <c r="G25" s="83"/>
      <c r="H25" s="76">
        <f t="shared" si="2"/>
        <v>0</v>
      </c>
      <c r="I25" s="103"/>
      <c r="K25" s="77">
        <v>1</v>
      </c>
      <c r="L25" s="83">
        <v>1</v>
      </c>
      <c r="M25" s="76">
        <f t="shared" si="0"/>
        <v>1</v>
      </c>
      <c r="N25" s="100" t="s">
        <v>536</v>
      </c>
      <c r="P25" s="77">
        <v>1</v>
      </c>
      <c r="Q25" s="78">
        <v>0.8</v>
      </c>
      <c r="R25" s="76">
        <f t="shared" si="1"/>
        <v>0.8</v>
      </c>
      <c r="S25" s="99" t="s">
        <v>537</v>
      </c>
    </row>
    <row r="26" spans="1:19" ht="45">
      <c r="A26" s="96">
        <v>23</v>
      </c>
      <c r="B26" s="80" t="s">
        <v>316</v>
      </c>
      <c r="C26" s="80" t="s">
        <v>317</v>
      </c>
      <c r="D26" s="100" t="s">
        <v>336</v>
      </c>
      <c r="F26" s="77"/>
      <c r="G26" s="78"/>
      <c r="H26" s="76">
        <f t="shared" si="2"/>
        <v>0</v>
      </c>
      <c r="I26" s="99"/>
      <c r="J26" s="97" t="s">
        <v>322</v>
      </c>
      <c r="K26" s="77">
        <v>1</v>
      </c>
      <c r="L26" s="83">
        <v>1</v>
      </c>
      <c r="M26" s="76">
        <f t="shared" si="0"/>
        <v>1</v>
      </c>
      <c r="N26" s="100" t="s">
        <v>538</v>
      </c>
      <c r="P26" s="77">
        <v>1</v>
      </c>
      <c r="Q26" s="78">
        <v>0.2</v>
      </c>
      <c r="R26" s="76">
        <f t="shared" si="1"/>
        <v>0.2</v>
      </c>
      <c r="S26" s="99" t="s">
        <v>470</v>
      </c>
    </row>
    <row r="27" spans="1:19" ht="45">
      <c r="A27" s="96">
        <v>24</v>
      </c>
      <c r="B27" s="80" t="s">
        <v>316</v>
      </c>
      <c r="C27" s="80" t="s">
        <v>317</v>
      </c>
      <c r="D27" s="100" t="s">
        <v>339</v>
      </c>
      <c r="F27" s="77"/>
      <c r="G27" s="78"/>
      <c r="H27" s="76">
        <f t="shared" si="2"/>
        <v>0</v>
      </c>
      <c r="I27" s="99"/>
      <c r="K27" s="77">
        <v>1</v>
      </c>
      <c r="L27" s="83">
        <v>1</v>
      </c>
      <c r="M27" s="76">
        <f t="shared" si="0"/>
        <v>1</v>
      </c>
      <c r="N27" s="100" t="s">
        <v>539</v>
      </c>
      <c r="P27" s="77">
        <v>1</v>
      </c>
      <c r="Q27" s="78">
        <v>0.2</v>
      </c>
      <c r="R27" s="76">
        <f t="shared" si="1"/>
        <v>0.2</v>
      </c>
      <c r="S27" s="99" t="s">
        <v>470</v>
      </c>
    </row>
    <row r="28" spans="1:19" ht="45">
      <c r="A28" s="96">
        <v>25</v>
      </c>
      <c r="B28" s="80" t="s">
        <v>316</v>
      </c>
      <c r="C28" s="80" t="s">
        <v>317</v>
      </c>
      <c r="D28" s="100" t="s">
        <v>341</v>
      </c>
      <c r="F28" s="77"/>
      <c r="G28" s="78"/>
      <c r="H28" s="76">
        <f t="shared" si="2"/>
        <v>0</v>
      </c>
      <c r="I28" s="99"/>
      <c r="K28" s="84">
        <v>1</v>
      </c>
      <c r="L28" s="83">
        <v>1</v>
      </c>
      <c r="M28" s="76">
        <f t="shared" si="0"/>
        <v>1</v>
      </c>
      <c r="N28" s="100" t="s">
        <v>539</v>
      </c>
      <c r="P28" s="77">
        <v>1</v>
      </c>
      <c r="Q28" s="78">
        <v>0.2</v>
      </c>
      <c r="R28" s="76">
        <f t="shared" si="1"/>
        <v>0.2</v>
      </c>
      <c r="S28" s="99" t="s">
        <v>470</v>
      </c>
    </row>
    <row r="29" spans="1:19" ht="118.5" customHeight="1">
      <c r="A29" s="96">
        <v>26</v>
      </c>
      <c r="B29" s="80" t="s">
        <v>316</v>
      </c>
      <c r="C29" s="80" t="s">
        <v>317</v>
      </c>
      <c r="D29" s="100" t="s">
        <v>342</v>
      </c>
      <c r="F29" s="77"/>
      <c r="G29" s="78"/>
      <c r="H29" s="76">
        <f t="shared" si="2"/>
        <v>0</v>
      </c>
      <c r="I29" s="99"/>
      <c r="K29" s="84">
        <v>1</v>
      </c>
      <c r="L29" s="83">
        <v>0.6</v>
      </c>
      <c r="M29" s="76">
        <f t="shared" si="0"/>
        <v>0.6</v>
      </c>
      <c r="N29" s="100" t="s">
        <v>443</v>
      </c>
      <c r="P29" s="77">
        <v>1</v>
      </c>
      <c r="Q29" s="78">
        <v>0.2</v>
      </c>
      <c r="R29" s="76">
        <f t="shared" si="1"/>
        <v>0.2</v>
      </c>
      <c r="S29" s="99" t="s">
        <v>470</v>
      </c>
    </row>
    <row r="30" spans="1:19" ht="45">
      <c r="A30" s="96">
        <v>27</v>
      </c>
      <c r="B30" s="80" t="s">
        <v>316</v>
      </c>
      <c r="C30" s="80" t="s">
        <v>317</v>
      </c>
      <c r="D30" s="100" t="s">
        <v>344</v>
      </c>
      <c r="F30" s="84"/>
      <c r="G30" s="83"/>
      <c r="H30" s="76">
        <f t="shared" si="2"/>
        <v>0</v>
      </c>
      <c r="I30" s="99"/>
      <c r="K30" s="84">
        <v>1</v>
      </c>
      <c r="L30" s="83">
        <v>1</v>
      </c>
      <c r="M30" s="76">
        <f t="shared" si="0"/>
        <v>1</v>
      </c>
      <c r="N30" s="99" t="s">
        <v>511</v>
      </c>
      <c r="P30" s="84">
        <v>1</v>
      </c>
      <c r="Q30" s="83">
        <v>0.2</v>
      </c>
      <c r="R30" s="76">
        <f t="shared" si="1"/>
        <v>0.2</v>
      </c>
      <c r="S30" s="99" t="s">
        <v>473</v>
      </c>
    </row>
    <row r="31" spans="1:19" ht="165">
      <c r="A31" s="96">
        <v>28</v>
      </c>
      <c r="B31" s="80" t="s">
        <v>316</v>
      </c>
      <c r="C31" s="80" t="s">
        <v>346</v>
      </c>
      <c r="D31" s="100" t="s">
        <v>347</v>
      </c>
      <c r="F31" s="84"/>
      <c r="G31" s="83"/>
      <c r="H31" s="76">
        <f t="shared" si="2"/>
        <v>0</v>
      </c>
      <c r="I31" s="99"/>
      <c r="K31" s="84">
        <v>1</v>
      </c>
      <c r="L31" s="83">
        <v>1</v>
      </c>
      <c r="M31" s="76">
        <f t="shared" si="0"/>
        <v>1</v>
      </c>
      <c r="N31" s="100" t="s">
        <v>540</v>
      </c>
      <c r="P31" s="77">
        <v>1</v>
      </c>
      <c r="Q31" s="78">
        <v>0.8</v>
      </c>
      <c r="R31" s="76">
        <f t="shared" si="1"/>
        <v>0.8</v>
      </c>
      <c r="S31" s="99" t="s">
        <v>541</v>
      </c>
    </row>
    <row r="32" spans="1:19" ht="120">
      <c r="A32" s="96">
        <v>29</v>
      </c>
      <c r="B32" s="80" t="s">
        <v>316</v>
      </c>
      <c r="C32" s="80" t="s">
        <v>346</v>
      </c>
      <c r="D32" s="100" t="s">
        <v>350</v>
      </c>
      <c r="F32" s="84"/>
      <c r="G32" s="83"/>
      <c r="H32" s="76">
        <f t="shared" si="2"/>
        <v>0</v>
      </c>
      <c r="I32" s="99"/>
      <c r="K32" s="84">
        <v>1</v>
      </c>
      <c r="L32" s="57">
        <v>0.8</v>
      </c>
      <c r="M32" s="76">
        <f t="shared" si="0"/>
        <v>0.8</v>
      </c>
      <c r="N32" s="100" t="s">
        <v>542</v>
      </c>
      <c r="P32" s="77">
        <v>1</v>
      </c>
      <c r="Q32" s="78">
        <v>0.8</v>
      </c>
      <c r="R32" s="76">
        <f t="shared" si="1"/>
        <v>0.8</v>
      </c>
      <c r="S32" s="99" t="s">
        <v>543</v>
      </c>
    </row>
    <row r="33" spans="1:19" ht="120.75" customHeight="1">
      <c r="A33" s="96">
        <v>30</v>
      </c>
      <c r="B33" s="80" t="s">
        <v>316</v>
      </c>
      <c r="C33" s="80" t="s">
        <v>346</v>
      </c>
      <c r="D33" s="100" t="s">
        <v>353</v>
      </c>
      <c r="F33" s="77"/>
      <c r="G33" s="78"/>
      <c r="H33" s="76">
        <f t="shared" si="2"/>
        <v>0</v>
      </c>
      <c r="I33" s="99"/>
      <c r="K33" s="77">
        <v>1</v>
      </c>
      <c r="L33" s="83">
        <v>1</v>
      </c>
      <c r="M33" s="76">
        <f t="shared" si="0"/>
        <v>1</v>
      </c>
      <c r="N33" s="100" t="s">
        <v>516</v>
      </c>
      <c r="P33" s="77">
        <v>0</v>
      </c>
      <c r="Q33" s="78"/>
      <c r="R33" s="76">
        <f t="shared" si="1"/>
        <v>0</v>
      </c>
      <c r="S33" s="99" t="s">
        <v>478</v>
      </c>
    </row>
    <row r="34" spans="1:19" ht="105">
      <c r="A34" s="96">
        <v>31</v>
      </c>
      <c r="B34" s="80" t="s">
        <v>316</v>
      </c>
      <c r="C34" s="80" t="s">
        <v>346</v>
      </c>
      <c r="D34" s="100" t="s">
        <v>356</v>
      </c>
      <c r="F34" s="77"/>
      <c r="G34" s="78"/>
      <c r="H34" s="76">
        <f t="shared" si="2"/>
        <v>0</v>
      </c>
      <c r="I34" s="99"/>
      <c r="K34" s="77">
        <v>1</v>
      </c>
      <c r="L34" s="83">
        <v>1</v>
      </c>
      <c r="M34" s="76">
        <f t="shared" si="0"/>
        <v>1</v>
      </c>
      <c r="N34" s="100" t="s">
        <v>544</v>
      </c>
      <c r="P34" s="77">
        <v>0</v>
      </c>
      <c r="Q34" s="78"/>
      <c r="R34" s="76">
        <f t="shared" si="1"/>
        <v>0</v>
      </c>
      <c r="S34" s="99" t="s">
        <v>478</v>
      </c>
    </row>
    <row r="35" spans="1:19" ht="90">
      <c r="A35" s="96">
        <v>32</v>
      </c>
      <c r="B35" s="80" t="s">
        <v>316</v>
      </c>
      <c r="C35" s="80" t="s">
        <v>346</v>
      </c>
      <c r="D35" s="100" t="s">
        <v>359</v>
      </c>
      <c r="F35" s="77"/>
      <c r="G35" s="78"/>
      <c r="H35" s="76">
        <f t="shared" si="2"/>
        <v>0</v>
      </c>
      <c r="I35" s="99"/>
      <c r="K35" s="77">
        <v>1</v>
      </c>
      <c r="L35" s="83">
        <v>1</v>
      </c>
      <c r="M35" s="76">
        <f t="shared" si="0"/>
        <v>1</v>
      </c>
      <c r="N35" s="100"/>
      <c r="P35" s="77">
        <v>1</v>
      </c>
      <c r="Q35" s="78">
        <v>0.4</v>
      </c>
      <c r="R35" s="76">
        <f t="shared" si="1"/>
        <v>0.4</v>
      </c>
      <c r="S35" s="99" t="s">
        <v>360</v>
      </c>
    </row>
    <row r="36" spans="1:19" ht="94.5" customHeight="1">
      <c r="A36" s="96">
        <v>33</v>
      </c>
      <c r="B36" s="108" t="s">
        <v>316</v>
      </c>
      <c r="C36" s="108" t="s">
        <v>346</v>
      </c>
      <c r="D36" s="106" t="s">
        <v>362</v>
      </c>
      <c r="F36" s="77"/>
      <c r="G36" s="78"/>
      <c r="H36" s="76">
        <f t="shared" si="2"/>
        <v>0</v>
      </c>
      <c r="I36" s="99"/>
      <c r="K36" s="77">
        <v>1</v>
      </c>
      <c r="L36" s="83">
        <v>1</v>
      </c>
      <c r="M36" s="76">
        <f t="shared" si="0"/>
        <v>1</v>
      </c>
      <c r="N36" s="100"/>
      <c r="P36" s="77">
        <v>1</v>
      </c>
      <c r="Q36" s="78">
        <v>0.4</v>
      </c>
      <c r="R36" s="76">
        <f t="shared" si="1"/>
        <v>0.4</v>
      </c>
      <c r="S36" s="99" t="s">
        <v>480</v>
      </c>
    </row>
    <row r="37" spans="1:19" ht="84" customHeight="1">
      <c r="A37" s="96">
        <v>34</v>
      </c>
      <c r="B37" s="80" t="s">
        <v>316</v>
      </c>
      <c r="C37" s="80" t="s">
        <v>346</v>
      </c>
      <c r="D37" s="100" t="s">
        <v>365</v>
      </c>
      <c r="F37" s="77"/>
      <c r="G37" s="78"/>
      <c r="H37" s="76">
        <f t="shared" si="2"/>
        <v>0</v>
      </c>
      <c r="I37" s="100"/>
      <c r="K37" s="77">
        <v>1</v>
      </c>
      <c r="L37" s="83">
        <v>1</v>
      </c>
      <c r="M37" s="76">
        <f t="shared" si="0"/>
        <v>1</v>
      </c>
      <c r="N37" s="100" t="s">
        <v>545</v>
      </c>
      <c r="P37" s="77">
        <v>1</v>
      </c>
      <c r="Q37" s="78">
        <v>0.4</v>
      </c>
      <c r="R37" s="76">
        <f t="shared" si="1"/>
        <v>0.4</v>
      </c>
      <c r="S37" s="100" t="s">
        <v>366</v>
      </c>
    </row>
    <row r="38" spans="1:19" ht="45">
      <c r="A38" s="96">
        <v>35</v>
      </c>
      <c r="B38" s="80" t="s">
        <v>316</v>
      </c>
      <c r="C38" s="80" t="s">
        <v>346</v>
      </c>
      <c r="D38" s="100" t="s">
        <v>368</v>
      </c>
      <c r="F38" s="77"/>
      <c r="G38" s="78"/>
      <c r="H38" s="76">
        <f t="shared" si="2"/>
        <v>0</v>
      </c>
      <c r="I38" s="99"/>
      <c r="K38" s="77">
        <v>1</v>
      </c>
      <c r="L38" s="83">
        <v>1</v>
      </c>
      <c r="M38" s="76">
        <f t="shared" si="0"/>
        <v>1</v>
      </c>
      <c r="N38" s="100" t="s">
        <v>546</v>
      </c>
      <c r="P38" s="77">
        <v>1</v>
      </c>
      <c r="Q38" s="78">
        <v>0.4</v>
      </c>
      <c r="R38" s="76">
        <f t="shared" si="1"/>
        <v>0.4</v>
      </c>
      <c r="S38" s="99" t="s">
        <v>369</v>
      </c>
    </row>
    <row r="39" spans="1:19" ht="105">
      <c r="A39" s="96">
        <v>36</v>
      </c>
      <c r="B39" s="80" t="s">
        <v>316</v>
      </c>
      <c r="C39" s="80" t="s">
        <v>346</v>
      </c>
      <c r="D39" s="100" t="s">
        <v>371</v>
      </c>
      <c r="F39" s="77"/>
      <c r="G39" s="78"/>
      <c r="H39" s="76">
        <f t="shared" si="2"/>
        <v>0</v>
      </c>
      <c r="I39" s="99"/>
      <c r="K39" s="77">
        <v>1</v>
      </c>
      <c r="L39" s="83">
        <v>1</v>
      </c>
      <c r="M39" s="76">
        <f t="shared" si="0"/>
        <v>1</v>
      </c>
      <c r="N39" s="100"/>
      <c r="P39" s="77">
        <v>1</v>
      </c>
      <c r="Q39" s="78">
        <v>1</v>
      </c>
      <c r="R39" s="76">
        <f t="shared" si="1"/>
        <v>1</v>
      </c>
      <c r="S39" s="99"/>
    </row>
    <row r="40" spans="1:19" ht="75">
      <c r="A40" s="96">
        <v>37</v>
      </c>
      <c r="B40" s="80" t="s">
        <v>316</v>
      </c>
      <c r="C40" s="80" t="s">
        <v>346</v>
      </c>
      <c r="D40" s="100" t="s">
        <v>372</v>
      </c>
      <c r="F40" s="77"/>
      <c r="G40" s="78"/>
      <c r="H40" s="76">
        <f t="shared" si="2"/>
        <v>0</v>
      </c>
      <c r="I40" s="99"/>
      <c r="K40" s="77">
        <v>1</v>
      </c>
      <c r="L40" s="83">
        <v>0.8</v>
      </c>
      <c r="M40" s="76">
        <f t="shared" si="0"/>
        <v>0.8</v>
      </c>
      <c r="N40" s="100" t="s">
        <v>547</v>
      </c>
      <c r="P40" s="77">
        <v>1</v>
      </c>
      <c r="Q40" s="78">
        <v>0.8</v>
      </c>
      <c r="R40" s="76">
        <f t="shared" si="1"/>
        <v>0.8</v>
      </c>
      <c r="S40" s="99" t="s">
        <v>483</v>
      </c>
    </row>
    <row r="41" spans="1:19" ht="96" customHeight="1">
      <c r="A41" s="96">
        <v>38</v>
      </c>
      <c r="B41" s="80" t="s">
        <v>316</v>
      </c>
      <c r="C41" s="80" t="s">
        <v>346</v>
      </c>
      <c r="D41" s="100" t="s">
        <v>375</v>
      </c>
      <c r="F41" s="77"/>
      <c r="G41" s="78"/>
      <c r="H41" s="76">
        <f t="shared" si="2"/>
        <v>0</v>
      </c>
      <c r="I41" s="99"/>
      <c r="K41" s="77">
        <v>1</v>
      </c>
      <c r="L41" s="57">
        <v>0.9</v>
      </c>
      <c r="M41" s="76">
        <f t="shared" si="0"/>
        <v>0.9</v>
      </c>
      <c r="N41" s="100" t="s">
        <v>548</v>
      </c>
      <c r="P41" s="77">
        <v>1</v>
      </c>
      <c r="Q41" s="78">
        <v>0.4</v>
      </c>
      <c r="R41" s="76">
        <f t="shared" si="1"/>
        <v>0.4</v>
      </c>
      <c r="S41" s="99" t="s">
        <v>376</v>
      </c>
    </row>
    <row r="42" spans="1:19" ht="52.5" customHeight="1">
      <c r="A42" s="96">
        <v>39</v>
      </c>
      <c r="B42" s="80" t="s">
        <v>316</v>
      </c>
      <c r="C42" s="80" t="s">
        <v>346</v>
      </c>
      <c r="D42" s="100" t="s">
        <v>378</v>
      </c>
      <c r="F42" s="77"/>
      <c r="G42" s="78"/>
      <c r="H42" s="76">
        <f t="shared" si="2"/>
        <v>0</v>
      </c>
      <c r="I42" s="99"/>
      <c r="K42" s="77">
        <v>1</v>
      </c>
      <c r="L42" s="83">
        <v>1</v>
      </c>
      <c r="M42" s="76">
        <f t="shared" si="0"/>
        <v>1</v>
      </c>
      <c r="N42" s="100" t="s">
        <v>549</v>
      </c>
      <c r="P42" s="77">
        <v>1</v>
      </c>
      <c r="Q42" s="78">
        <v>0.1</v>
      </c>
      <c r="R42" s="76">
        <f t="shared" si="1"/>
        <v>0.1</v>
      </c>
      <c r="S42" s="99" t="s">
        <v>379</v>
      </c>
    </row>
    <row r="43" spans="1:19" ht="60">
      <c r="A43" s="96">
        <v>40</v>
      </c>
      <c r="B43" s="80" t="s">
        <v>316</v>
      </c>
      <c r="C43" s="80" t="s">
        <v>346</v>
      </c>
      <c r="D43" s="100" t="s">
        <v>381</v>
      </c>
      <c r="F43" s="77"/>
      <c r="G43" s="78"/>
      <c r="H43" s="76">
        <f t="shared" si="2"/>
        <v>0</v>
      </c>
      <c r="I43" s="99"/>
      <c r="K43" s="77">
        <v>1</v>
      </c>
      <c r="L43" s="83">
        <v>1</v>
      </c>
      <c r="M43" s="76">
        <f t="shared" si="0"/>
        <v>1</v>
      </c>
      <c r="N43" s="100" t="s">
        <v>452</v>
      </c>
      <c r="P43" s="77">
        <v>1</v>
      </c>
      <c r="Q43" s="78">
        <v>1</v>
      </c>
      <c r="R43" s="76">
        <f t="shared" si="1"/>
        <v>1</v>
      </c>
      <c r="S43" s="99"/>
    </row>
    <row r="44" spans="1:19" ht="75">
      <c r="A44" s="96">
        <v>41</v>
      </c>
      <c r="B44" s="80" t="s">
        <v>316</v>
      </c>
      <c r="C44" s="80" t="s">
        <v>383</v>
      </c>
      <c r="D44" s="100" t="s">
        <v>384</v>
      </c>
      <c r="F44" s="77"/>
      <c r="G44" s="78"/>
      <c r="H44" s="76">
        <f t="shared" si="2"/>
        <v>0</v>
      </c>
      <c r="I44" s="99"/>
      <c r="K44" s="77">
        <v>1</v>
      </c>
      <c r="L44" s="83">
        <v>1</v>
      </c>
      <c r="M44" s="76">
        <f t="shared" si="0"/>
        <v>1</v>
      </c>
      <c r="N44" s="100"/>
      <c r="P44" s="77">
        <v>1</v>
      </c>
      <c r="Q44" s="78">
        <v>0.6</v>
      </c>
      <c r="R44" s="76">
        <f t="shared" si="1"/>
        <v>0.6</v>
      </c>
      <c r="S44" s="99" t="s">
        <v>486</v>
      </c>
    </row>
    <row r="45" spans="1:19" ht="90">
      <c r="A45" s="96">
        <v>42</v>
      </c>
      <c r="B45" s="80" t="s">
        <v>316</v>
      </c>
      <c r="C45" s="80" t="s">
        <v>383</v>
      </c>
      <c r="D45" s="100" t="s">
        <v>387</v>
      </c>
      <c r="F45" s="77"/>
      <c r="G45" s="78"/>
      <c r="H45" s="76">
        <f t="shared" si="2"/>
        <v>0</v>
      </c>
      <c r="I45" s="99"/>
      <c r="K45" s="77">
        <v>1</v>
      </c>
      <c r="L45" s="83">
        <v>1</v>
      </c>
      <c r="M45" s="76">
        <f t="shared" si="0"/>
        <v>1</v>
      </c>
      <c r="N45" s="100" t="s">
        <v>550</v>
      </c>
      <c r="P45" s="77">
        <v>1</v>
      </c>
      <c r="Q45" s="78">
        <v>0.8</v>
      </c>
      <c r="R45" s="76">
        <f t="shared" si="1"/>
        <v>0.8</v>
      </c>
      <c r="S45" s="99" t="s">
        <v>487</v>
      </c>
    </row>
    <row r="46" spans="1:19" ht="90">
      <c r="A46" s="96">
        <v>43</v>
      </c>
      <c r="B46" s="80" t="s">
        <v>316</v>
      </c>
      <c r="C46" s="80" t="s">
        <v>383</v>
      </c>
      <c r="D46" s="100" t="s">
        <v>390</v>
      </c>
      <c r="F46" s="77"/>
      <c r="G46" s="78"/>
      <c r="H46" s="76">
        <f t="shared" si="2"/>
        <v>0</v>
      </c>
      <c r="I46" s="99"/>
      <c r="K46" s="77">
        <v>1</v>
      </c>
      <c r="L46" s="83">
        <v>1</v>
      </c>
      <c r="M46" s="76">
        <f t="shared" si="0"/>
        <v>1</v>
      </c>
      <c r="N46" s="100" t="s">
        <v>551</v>
      </c>
      <c r="P46" s="77">
        <v>1</v>
      </c>
      <c r="Q46" s="78">
        <v>0.8</v>
      </c>
      <c r="R46" s="76">
        <f t="shared" si="1"/>
        <v>0.8</v>
      </c>
      <c r="S46" s="99" t="s">
        <v>489</v>
      </c>
    </row>
    <row r="47" spans="1:19" ht="90">
      <c r="A47" s="96">
        <v>44</v>
      </c>
      <c r="B47" s="80" t="s">
        <v>316</v>
      </c>
      <c r="C47" s="80" t="s">
        <v>383</v>
      </c>
      <c r="D47" s="100" t="s">
        <v>393</v>
      </c>
      <c r="F47" s="77"/>
      <c r="G47" s="78"/>
      <c r="H47" s="76">
        <f t="shared" si="2"/>
        <v>0</v>
      </c>
      <c r="I47" s="99"/>
      <c r="K47" s="84">
        <v>1</v>
      </c>
      <c r="L47" s="83">
        <v>1</v>
      </c>
      <c r="M47" s="76">
        <f t="shared" si="0"/>
        <v>1</v>
      </c>
      <c r="N47" s="105" t="s">
        <v>488</v>
      </c>
      <c r="P47" s="77">
        <v>1</v>
      </c>
      <c r="Q47" s="78">
        <v>0.65</v>
      </c>
      <c r="R47" s="76">
        <f t="shared" si="1"/>
        <v>0.65</v>
      </c>
      <c r="S47" s="99" t="s">
        <v>490</v>
      </c>
    </row>
    <row r="48" spans="1:19" ht="90">
      <c r="A48" s="96">
        <v>45</v>
      </c>
      <c r="B48" s="80" t="s">
        <v>316</v>
      </c>
      <c r="C48" s="80" t="s">
        <v>383</v>
      </c>
      <c r="D48" s="100" t="s">
        <v>396</v>
      </c>
      <c r="F48" s="77"/>
      <c r="G48" s="78"/>
      <c r="H48" s="76">
        <f t="shared" si="2"/>
        <v>0</v>
      </c>
      <c r="I48" s="99"/>
      <c r="K48" s="84">
        <v>1</v>
      </c>
      <c r="L48" s="83">
        <v>1</v>
      </c>
      <c r="M48" s="76">
        <f t="shared" si="0"/>
        <v>1</v>
      </c>
      <c r="N48" s="100"/>
      <c r="P48" s="77">
        <v>1</v>
      </c>
      <c r="Q48" s="78">
        <v>1</v>
      </c>
      <c r="R48" s="76">
        <f t="shared" si="1"/>
        <v>1</v>
      </c>
      <c r="S48" s="99"/>
    </row>
    <row r="49" spans="1:19" ht="105">
      <c r="A49" s="96">
        <v>46</v>
      </c>
      <c r="B49" s="80" t="s">
        <v>316</v>
      </c>
      <c r="C49" s="80" t="s">
        <v>383</v>
      </c>
      <c r="D49" s="100" t="s">
        <v>397</v>
      </c>
      <c r="F49" s="77"/>
      <c r="G49" s="78"/>
      <c r="H49" s="76">
        <f t="shared" si="2"/>
        <v>0</v>
      </c>
      <c r="I49" s="99"/>
      <c r="K49" s="84">
        <v>1</v>
      </c>
      <c r="L49" s="83">
        <v>0.9</v>
      </c>
      <c r="M49" s="76">
        <f t="shared" si="0"/>
        <v>0.9</v>
      </c>
      <c r="N49" s="100" t="s">
        <v>552</v>
      </c>
      <c r="P49" s="77">
        <v>1</v>
      </c>
      <c r="Q49" s="78">
        <v>0.8</v>
      </c>
      <c r="R49" s="76">
        <f t="shared" si="1"/>
        <v>0.8</v>
      </c>
      <c r="S49" s="99" t="s">
        <v>492</v>
      </c>
    </row>
    <row r="50" spans="1:19" ht="206.25" customHeight="1">
      <c r="A50" s="96">
        <v>47</v>
      </c>
      <c r="B50" s="80" t="s">
        <v>316</v>
      </c>
      <c r="C50" s="80" t="s">
        <v>383</v>
      </c>
      <c r="D50" s="100" t="s">
        <v>400</v>
      </c>
      <c r="F50" s="77"/>
      <c r="G50" s="78"/>
      <c r="H50" s="76">
        <f t="shared" si="2"/>
        <v>0</v>
      </c>
      <c r="I50" s="99"/>
      <c r="K50" s="77">
        <v>1</v>
      </c>
      <c r="L50" s="78">
        <v>0.7</v>
      </c>
      <c r="M50" s="76">
        <f t="shared" si="0"/>
        <v>0.7</v>
      </c>
      <c r="N50" s="100" t="s">
        <v>553</v>
      </c>
      <c r="P50" s="77">
        <v>1</v>
      </c>
      <c r="Q50" s="78">
        <v>0.7</v>
      </c>
      <c r="R50" s="76">
        <f t="shared" si="1"/>
        <v>0.7</v>
      </c>
      <c r="S50" s="99" t="s">
        <v>493</v>
      </c>
    </row>
    <row r="51" spans="1:19" s="125" customFormat="1" ht="81" customHeight="1">
      <c r="A51" s="123">
        <v>48</v>
      </c>
      <c r="B51" s="124" t="s">
        <v>316</v>
      </c>
      <c r="C51" s="124" t="s">
        <v>383</v>
      </c>
      <c r="D51" s="105" t="s">
        <v>403</v>
      </c>
      <c r="F51" s="84"/>
      <c r="G51" s="83"/>
      <c r="H51" s="76">
        <f t="shared" si="2"/>
        <v>0</v>
      </c>
      <c r="I51" s="103"/>
      <c r="K51" s="84">
        <v>1</v>
      </c>
      <c r="L51" s="83">
        <v>0.8</v>
      </c>
      <c r="M51" s="76">
        <f t="shared" si="0"/>
        <v>0.8</v>
      </c>
      <c r="N51" s="105" t="s">
        <v>524</v>
      </c>
      <c r="P51" s="84">
        <v>1</v>
      </c>
      <c r="Q51" s="83">
        <v>0.95</v>
      </c>
      <c r="R51" s="76">
        <f t="shared" si="1"/>
        <v>0.95</v>
      </c>
      <c r="S51" s="103" t="s">
        <v>716</v>
      </c>
    </row>
    <row r="52" spans="1:19" ht="315.75" customHeight="1">
      <c r="A52" s="96">
        <v>49</v>
      </c>
      <c r="B52" s="80" t="s">
        <v>186</v>
      </c>
      <c r="C52" s="80" t="s">
        <v>187</v>
      </c>
      <c r="D52" s="100" t="s">
        <v>188</v>
      </c>
      <c r="F52" s="52"/>
      <c r="G52" s="53"/>
      <c r="H52" s="76">
        <f aca="true" t="shared" si="3" ref="H52:H60">F52*G52</f>
        <v>0</v>
      </c>
      <c r="I52" s="99"/>
      <c r="K52" s="77">
        <v>1</v>
      </c>
      <c r="L52" s="78">
        <v>1</v>
      </c>
      <c r="M52" s="76">
        <f aca="true" t="shared" si="4" ref="M52:M59">K52*L52</f>
        <v>1</v>
      </c>
      <c r="N52" s="100" t="s">
        <v>190</v>
      </c>
      <c r="P52" s="77">
        <v>1</v>
      </c>
      <c r="Q52" s="78">
        <v>0.6</v>
      </c>
      <c r="R52" s="76">
        <f aca="true" t="shared" si="5" ref="R52:R59">P52*Q52</f>
        <v>0.6</v>
      </c>
      <c r="S52" s="99" t="s">
        <v>735</v>
      </c>
    </row>
    <row r="53" spans="1:19" ht="63.75" customHeight="1">
      <c r="A53" s="96">
        <v>50</v>
      </c>
      <c r="B53" s="80" t="s">
        <v>186</v>
      </c>
      <c r="C53" s="80" t="s">
        <v>187</v>
      </c>
      <c r="D53" s="100" t="s">
        <v>191</v>
      </c>
      <c r="F53" s="52"/>
      <c r="G53" s="53"/>
      <c r="H53" s="76">
        <f t="shared" si="3"/>
        <v>0</v>
      </c>
      <c r="I53" s="99"/>
      <c r="K53" s="77">
        <v>1</v>
      </c>
      <c r="L53" s="78">
        <v>0.9</v>
      </c>
      <c r="M53" s="76">
        <f t="shared" si="4"/>
        <v>0.9</v>
      </c>
      <c r="N53" s="105" t="s">
        <v>261</v>
      </c>
      <c r="P53" s="77">
        <v>1</v>
      </c>
      <c r="Q53" s="78">
        <v>0.9</v>
      </c>
      <c r="R53" s="76">
        <f t="shared" si="5"/>
        <v>0.9</v>
      </c>
      <c r="S53" s="100" t="s">
        <v>250</v>
      </c>
    </row>
    <row r="54" spans="1:19" ht="96" customHeight="1">
      <c r="A54" s="96">
        <v>51</v>
      </c>
      <c r="B54" s="80" t="s">
        <v>186</v>
      </c>
      <c r="C54" s="80" t="s">
        <v>187</v>
      </c>
      <c r="D54" s="100" t="s">
        <v>194</v>
      </c>
      <c r="F54" s="52"/>
      <c r="G54" s="53"/>
      <c r="H54" s="76">
        <f t="shared" si="3"/>
        <v>0</v>
      </c>
      <c r="I54" s="99"/>
      <c r="K54" s="77">
        <v>1</v>
      </c>
      <c r="L54" s="78">
        <v>0.9</v>
      </c>
      <c r="M54" s="76">
        <f t="shared" si="4"/>
        <v>0.9</v>
      </c>
      <c r="N54" s="100" t="s">
        <v>271</v>
      </c>
      <c r="P54" s="77">
        <v>1</v>
      </c>
      <c r="Q54" s="78">
        <v>0.9</v>
      </c>
      <c r="R54" s="76">
        <f t="shared" si="5"/>
        <v>0.9</v>
      </c>
      <c r="S54" s="115" t="s">
        <v>263</v>
      </c>
    </row>
    <row r="55" spans="1:19" ht="195">
      <c r="A55" s="96">
        <v>52</v>
      </c>
      <c r="B55" s="80" t="s">
        <v>186</v>
      </c>
      <c r="C55" s="80" t="s">
        <v>187</v>
      </c>
      <c r="D55" s="100" t="s">
        <v>197</v>
      </c>
      <c r="F55" s="52"/>
      <c r="G55" s="53"/>
      <c r="H55" s="76">
        <f t="shared" si="3"/>
        <v>0</v>
      </c>
      <c r="I55" s="99"/>
      <c r="K55" s="77">
        <v>1</v>
      </c>
      <c r="L55" s="78">
        <v>1</v>
      </c>
      <c r="M55" s="76">
        <f t="shared" si="4"/>
        <v>1</v>
      </c>
      <c r="N55" s="100" t="s">
        <v>272</v>
      </c>
      <c r="P55" s="77">
        <v>1</v>
      </c>
      <c r="Q55" s="78">
        <v>0.7</v>
      </c>
      <c r="R55" s="76">
        <f t="shared" si="5"/>
        <v>0.7</v>
      </c>
      <c r="S55" s="100" t="s">
        <v>273</v>
      </c>
    </row>
    <row r="56" spans="1:19" ht="60">
      <c r="A56" s="96">
        <v>53</v>
      </c>
      <c r="B56" s="80" t="s">
        <v>186</v>
      </c>
      <c r="C56" s="80" t="s">
        <v>187</v>
      </c>
      <c r="D56" s="100" t="s">
        <v>200</v>
      </c>
      <c r="F56" s="52"/>
      <c r="G56" s="53"/>
      <c r="H56" s="76">
        <f t="shared" si="3"/>
        <v>0</v>
      </c>
      <c r="I56" s="99"/>
      <c r="K56" s="84">
        <v>1</v>
      </c>
      <c r="L56" s="83">
        <v>1</v>
      </c>
      <c r="M56" s="76">
        <f t="shared" si="4"/>
        <v>1</v>
      </c>
      <c r="N56" s="105" t="s">
        <v>211</v>
      </c>
      <c r="P56" s="77">
        <v>1</v>
      </c>
      <c r="Q56" s="78">
        <v>1</v>
      </c>
      <c r="R56" s="76">
        <f t="shared" si="5"/>
        <v>1</v>
      </c>
      <c r="S56" s="103" t="s">
        <v>267</v>
      </c>
    </row>
    <row r="57" spans="1:19" ht="176.25" customHeight="1">
      <c r="A57" s="96">
        <v>54</v>
      </c>
      <c r="B57" s="80" t="s">
        <v>186</v>
      </c>
      <c r="C57" s="80" t="s">
        <v>187</v>
      </c>
      <c r="D57" s="100" t="s">
        <v>202</v>
      </c>
      <c r="F57" s="52"/>
      <c r="G57" s="53"/>
      <c r="H57" s="76">
        <f t="shared" si="3"/>
        <v>0</v>
      </c>
      <c r="I57" s="99"/>
      <c r="K57" s="84">
        <v>1</v>
      </c>
      <c r="L57" s="83">
        <v>0.98</v>
      </c>
      <c r="M57" s="76">
        <f t="shared" si="4"/>
        <v>0.98</v>
      </c>
      <c r="N57" s="105" t="s">
        <v>274</v>
      </c>
      <c r="P57" s="77">
        <v>1</v>
      </c>
      <c r="Q57" s="83">
        <v>0.4</v>
      </c>
      <c r="R57" s="76">
        <f t="shared" si="5"/>
        <v>0.4</v>
      </c>
      <c r="S57" s="100" t="s">
        <v>275</v>
      </c>
    </row>
    <row r="58" spans="1:19" ht="157.5" customHeight="1">
      <c r="A58" s="96">
        <v>55</v>
      </c>
      <c r="B58" s="80" t="s">
        <v>186</v>
      </c>
      <c r="C58" s="80" t="s">
        <v>187</v>
      </c>
      <c r="D58" s="100" t="s">
        <v>205</v>
      </c>
      <c r="F58" s="52"/>
      <c r="G58" s="53"/>
      <c r="H58" s="76">
        <f t="shared" si="3"/>
        <v>0</v>
      </c>
      <c r="I58" s="99"/>
      <c r="K58" s="77">
        <v>1</v>
      </c>
      <c r="L58" s="78">
        <v>0.9</v>
      </c>
      <c r="M58" s="76">
        <f t="shared" si="4"/>
        <v>0.9</v>
      </c>
      <c r="N58" s="100" t="s">
        <v>269</v>
      </c>
      <c r="P58" s="77">
        <v>1</v>
      </c>
      <c r="Q58" s="78">
        <v>0.8</v>
      </c>
      <c r="R58" s="76">
        <f t="shared" si="5"/>
        <v>0.8</v>
      </c>
      <c r="S58" s="115" t="s">
        <v>276</v>
      </c>
    </row>
    <row r="59" spans="1:19" ht="45">
      <c r="A59" s="96">
        <v>56</v>
      </c>
      <c r="B59" s="80" t="s">
        <v>186</v>
      </c>
      <c r="C59" s="80" t="s">
        <v>187</v>
      </c>
      <c r="D59" s="100" t="s">
        <v>207</v>
      </c>
      <c r="F59" s="52"/>
      <c r="G59" s="53"/>
      <c r="H59" s="76">
        <f t="shared" si="3"/>
        <v>0</v>
      </c>
      <c r="I59" s="99"/>
      <c r="K59" s="77">
        <v>1</v>
      </c>
      <c r="L59" s="78">
        <v>1</v>
      </c>
      <c r="M59" s="76">
        <f t="shared" si="4"/>
        <v>1</v>
      </c>
      <c r="N59" s="99" t="s">
        <v>208</v>
      </c>
      <c r="P59" s="77">
        <v>1</v>
      </c>
      <c r="Q59" s="78">
        <v>1</v>
      </c>
      <c r="R59" s="76">
        <f t="shared" si="5"/>
        <v>1</v>
      </c>
      <c r="S59" s="98" t="s">
        <v>264</v>
      </c>
    </row>
    <row r="60" spans="1:19" ht="287.25" customHeight="1">
      <c r="A60" s="96">
        <v>57</v>
      </c>
      <c r="B60" s="80" t="s">
        <v>15</v>
      </c>
      <c r="C60" s="80" t="s">
        <v>15</v>
      </c>
      <c r="D60" s="100" t="s">
        <v>16</v>
      </c>
      <c r="F60" s="52"/>
      <c r="G60" s="53"/>
      <c r="H60" s="76">
        <f t="shared" si="3"/>
        <v>0</v>
      </c>
      <c r="I60" s="99"/>
      <c r="K60" s="77">
        <v>1</v>
      </c>
      <c r="L60" s="78">
        <v>1</v>
      </c>
      <c r="M60" s="76">
        <f>K60*L60</f>
        <v>1</v>
      </c>
      <c r="N60" s="99" t="s">
        <v>154</v>
      </c>
      <c r="P60" s="52">
        <v>1</v>
      </c>
      <c r="Q60" s="53">
        <v>0.9</v>
      </c>
      <c r="R60" s="109">
        <f>P60*Q60</f>
        <v>0.9</v>
      </c>
      <c r="S60" s="100" t="s">
        <v>168</v>
      </c>
    </row>
    <row r="61" spans="1:19" ht="352.5" customHeight="1">
      <c r="A61" s="96">
        <v>58</v>
      </c>
      <c r="B61" s="80" t="s">
        <v>15</v>
      </c>
      <c r="C61" s="80" t="s">
        <v>15</v>
      </c>
      <c r="D61" s="100" t="s">
        <v>57</v>
      </c>
      <c r="F61" s="77"/>
      <c r="G61" s="78"/>
      <c r="H61" s="76">
        <f>F61*G61</f>
        <v>0</v>
      </c>
      <c r="I61" s="99"/>
      <c r="K61" s="77">
        <v>1</v>
      </c>
      <c r="L61" s="78">
        <v>0.9</v>
      </c>
      <c r="M61" s="76">
        <f>K61*L61</f>
        <v>0.9</v>
      </c>
      <c r="N61" s="99" t="s">
        <v>169</v>
      </c>
      <c r="P61" s="52">
        <v>1</v>
      </c>
      <c r="Q61" s="53">
        <v>0.65</v>
      </c>
      <c r="R61" s="109">
        <f>P61*Q61</f>
        <v>0.65</v>
      </c>
      <c r="S61" s="100" t="s">
        <v>176</v>
      </c>
    </row>
    <row r="62" spans="1:19" ht="372" customHeight="1">
      <c r="A62" s="96">
        <v>59</v>
      </c>
      <c r="B62" s="80" t="s">
        <v>15</v>
      </c>
      <c r="C62" s="80" t="s">
        <v>15</v>
      </c>
      <c r="D62" s="100" t="s">
        <v>58</v>
      </c>
      <c r="F62" s="77"/>
      <c r="G62" s="78"/>
      <c r="H62" s="76">
        <f>F62*G62</f>
        <v>0</v>
      </c>
      <c r="I62" s="99"/>
      <c r="K62" s="77">
        <v>1</v>
      </c>
      <c r="L62" s="78">
        <v>0.75</v>
      </c>
      <c r="M62" s="76">
        <f>K62*L62</f>
        <v>0.75</v>
      </c>
      <c r="N62" s="99" t="s">
        <v>167</v>
      </c>
      <c r="P62" s="52">
        <v>1</v>
      </c>
      <c r="Q62" s="78">
        <v>0.6</v>
      </c>
      <c r="R62" s="76">
        <f>P62*Q62</f>
        <v>0.6</v>
      </c>
      <c r="S62" s="99" t="s">
        <v>175</v>
      </c>
    </row>
    <row r="63" spans="1:19" ht="90">
      <c r="A63" s="96">
        <v>60</v>
      </c>
      <c r="B63" s="80" t="s">
        <v>15</v>
      </c>
      <c r="C63" s="80" t="s">
        <v>15</v>
      </c>
      <c r="D63" s="100" t="s">
        <v>54</v>
      </c>
      <c r="F63" s="77"/>
      <c r="G63" s="53"/>
      <c r="H63" s="76">
        <f>F63*G63</f>
        <v>0</v>
      </c>
      <c r="I63" s="99"/>
      <c r="K63" s="77">
        <v>1</v>
      </c>
      <c r="L63" s="78">
        <v>1</v>
      </c>
      <c r="M63" s="76">
        <f>K63*L63</f>
        <v>1</v>
      </c>
      <c r="N63" s="99" t="s">
        <v>160</v>
      </c>
      <c r="P63" s="52">
        <v>1</v>
      </c>
      <c r="Q63" s="78">
        <v>0.8</v>
      </c>
      <c r="R63" s="76">
        <f>P63*Q63</f>
        <v>0.8</v>
      </c>
      <c r="S63" s="99" t="s">
        <v>172</v>
      </c>
    </row>
    <row r="64" spans="1:19" ht="135">
      <c r="A64" s="96">
        <v>61</v>
      </c>
      <c r="B64" s="80" t="s">
        <v>15</v>
      </c>
      <c r="C64" s="80" t="s">
        <v>15</v>
      </c>
      <c r="D64" s="100" t="s">
        <v>55</v>
      </c>
      <c r="F64" s="77"/>
      <c r="G64" s="78"/>
      <c r="H64" s="76">
        <f>F64*G64</f>
        <v>0</v>
      </c>
      <c r="I64" s="98"/>
      <c r="K64" s="77">
        <v>1</v>
      </c>
      <c r="L64" s="78">
        <v>0.8</v>
      </c>
      <c r="M64" s="76">
        <f>K64*L64</f>
        <v>0.8</v>
      </c>
      <c r="N64" s="99" t="s">
        <v>162</v>
      </c>
      <c r="P64" s="52">
        <v>1</v>
      </c>
      <c r="Q64" s="78">
        <v>0.7</v>
      </c>
      <c r="R64" s="76">
        <f>P64*Q64</f>
        <v>0.7</v>
      </c>
      <c r="S64" s="99" t="s">
        <v>173</v>
      </c>
    </row>
  </sheetData>
  <sheetProtection/>
  <mergeCells count="4">
    <mergeCell ref="B2:D2"/>
    <mergeCell ref="F2:I2"/>
    <mergeCell ref="K2:N2"/>
    <mergeCell ref="P2:S2"/>
  </mergeCells>
  <printOptions/>
  <pageMargins left="0.511811024" right="0.511811024" top="0.787401575" bottom="0.787401575" header="0.31496062" footer="0.31496062"/>
  <pageSetup orientation="portrait" paperSize="9"/>
</worksheet>
</file>

<file path=xl/worksheets/sheet11.xml><?xml version="1.0" encoding="utf-8"?>
<worksheet xmlns="http://schemas.openxmlformats.org/spreadsheetml/2006/main" xmlns:r="http://schemas.openxmlformats.org/officeDocument/2006/relationships">
  <dimension ref="A1:S64"/>
  <sheetViews>
    <sheetView zoomScalePageLayoutView="75" workbookViewId="0" topLeftCell="J39">
      <selection activeCell="R41" sqref="R41"/>
    </sheetView>
  </sheetViews>
  <sheetFormatPr defaultColWidth="8.8515625" defaultRowHeight="15"/>
  <cols>
    <col min="1" max="1" width="3.57421875" style="96" bestFit="1" customWidth="1"/>
    <col min="2" max="2" width="16.421875" style="75" bestFit="1" customWidth="1"/>
    <col min="3" max="3" width="20.7109375" style="75" customWidth="1"/>
    <col min="4" max="4" width="44.421875" style="97" customWidth="1"/>
    <col min="5" max="5" width="2.421875" style="97" customWidth="1"/>
    <col min="6" max="6" width="20.140625" style="75" customWidth="1"/>
    <col min="7" max="7" width="14.28125" style="75" customWidth="1"/>
    <col min="8" max="8" width="9.140625" style="75" customWidth="1"/>
    <col min="9" max="9" width="52.8515625" style="116" customWidth="1"/>
    <col min="10" max="10" width="1.8515625" style="97" customWidth="1"/>
    <col min="11" max="11" width="20.28125" style="75" bestFit="1" customWidth="1"/>
    <col min="12" max="12" width="14.421875" style="75" bestFit="1" customWidth="1"/>
    <col min="13" max="13" width="9.140625" style="75" customWidth="1"/>
    <col min="14" max="14" width="58.140625" style="97" customWidth="1"/>
    <col min="15" max="15" width="1.421875" style="97" customWidth="1"/>
    <col min="16" max="16" width="20.140625" style="75" bestFit="1" customWidth="1"/>
    <col min="17" max="17" width="14.28125" style="75" bestFit="1" customWidth="1"/>
    <col min="18" max="18" width="9.140625" style="75" customWidth="1"/>
    <col min="19" max="19" width="63.140625" style="97" customWidth="1"/>
    <col min="20" max="16384" width="8.8515625" style="97" customWidth="1"/>
  </cols>
  <sheetData>
    <row r="1" ht="15">
      <c r="I1" s="97"/>
    </row>
    <row r="2" spans="2:19" ht="39.75" customHeight="1">
      <c r="B2" s="110" t="s">
        <v>17</v>
      </c>
      <c r="C2" s="110"/>
      <c r="D2" s="110"/>
      <c r="F2" s="110" t="s">
        <v>59</v>
      </c>
      <c r="G2" s="110"/>
      <c r="H2" s="110"/>
      <c r="I2" s="110"/>
      <c r="K2" s="111" t="s">
        <v>47</v>
      </c>
      <c r="L2" s="112"/>
      <c r="M2" s="112"/>
      <c r="N2" s="113"/>
      <c r="P2" s="110" t="s">
        <v>63</v>
      </c>
      <c r="Q2" s="110"/>
      <c r="R2" s="110"/>
      <c r="S2" s="110"/>
    </row>
    <row r="3" spans="2:19" ht="30">
      <c r="B3" s="119" t="s">
        <v>0</v>
      </c>
      <c r="C3" s="119" t="s">
        <v>1</v>
      </c>
      <c r="D3" s="120" t="s">
        <v>2</v>
      </c>
      <c r="F3" s="117" t="s">
        <v>18</v>
      </c>
      <c r="G3" s="117" t="s">
        <v>19</v>
      </c>
      <c r="H3" s="117" t="s">
        <v>22</v>
      </c>
      <c r="I3" s="114" t="s">
        <v>20</v>
      </c>
      <c r="K3" s="117" t="s">
        <v>18</v>
      </c>
      <c r="L3" s="117" t="s">
        <v>19</v>
      </c>
      <c r="M3" s="117" t="s">
        <v>22</v>
      </c>
      <c r="N3" s="114" t="s">
        <v>20</v>
      </c>
      <c r="P3" s="117" t="s">
        <v>18</v>
      </c>
      <c r="Q3" s="117" t="s">
        <v>19</v>
      </c>
      <c r="R3" s="117" t="s">
        <v>22</v>
      </c>
      <c r="S3" s="114" t="s">
        <v>20</v>
      </c>
    </row>
    <row r="4" spans="1:19" ht="60">
      <c r="A4" s="96">
        <v>1</v>
      </c>
      <c r="B4" s="80" t="s">
        <v>3</v>
      </c>
      <c r="C4" s="80" t="s">
        <v>4</v>
      </c>
      <c r="D4" s="100" t="s">
        <v>5</v>
      </c>
      <c r="F4" s="77"/>
      <c r="G4" s="78"/>
      <c r="H4" s="76">
        <f>F4*G4</f>
        <v>0</v>
      </c>
      <c r="I4" s="99"/>
      <c r="K4" s="79">
        <v>1</v>
      </c>
      <c r="L4" s="107">
        <v>0.95</v>
      </c>
      <c r="M4" s="76">
        <f aca="true" t="shared" si="0" ref="M4:M51">K4*L4</f>
        <v>0.95</v>
      </c>
      <c r="N4" s="99" t="s">
        <v>133</v>
      </c>
      <c r="P4" s="79">
        <v>1</v>
      </c>
      <c r="Q4" s="107">
        <v>0.9</v>
      </c>
      <c r="R4" s="76">
        <f aca="true" t="shared" si="1" ref="R4:R51">P4*Q4</f>
        <v>0.9</v>
      </c>
      <c r="S4" s="99" t="s">
        <v>134</v>
      </c>
    </row>
    <row r="5" spans="1:19" ht="45">
      <c r="A5" s="96">
        <v>2</v>
      </c>
      <c r="B5" s="80" t="s">
        <v>3</v>
      </c>
      <c r="C5" s="80" t="s">
        <v>4</v>
      </c>
      <c r="D5" s="100" t="s">
        <v>6</v>
      </c>
      <c r="F5" s="77"/>
      <c r="G5" s="78"/>
      <c r="H5" s="76">
        <f aca="true" t="shared" si="2" ref="H5:H51">F5*G5</f>
        <v>0</v>
      </c>
      <c r="I5" s="99"/>
      <c r="K5" s="79">
        <v>1</v>
      </c>
      <c r="L5" s="107">
        <v>0.95</v>
      </c>
      <c r="M5" s="76">
        <f t="shared" si="0"/>
        <v>0.95</v>
      </c>
      <c r="N5" s="99" t="s">
        <v>130</v>
      </c>
      <c r="P5" s="79">
        <v>1</v>
      </c>
      <c r="Q5" s="107">
        <v>1</v>
      </c>
      <c r="R5" s="76">
        <f t="shared" si="1"/>
        <v>1</v>
      </c>
      <c r="S5" s="99"/>
    </row>
    <row r="6" spans="1:19" ht="90">
      <c r="A6" s="96">
        <v>3</v>
      </c>
      <c r="B6" s="80" t="s">
        <v>3</v>
      </c>
      <c r="C6" s="80" t="s">
        <v>4</v>
      </c>
      <c r="D6" s="100" t="s">
        <v>7</v>
      </c>
      <c r="F6" s="77"/>
      <c r="G6" s="78"/>
      <c r="H6" s="76">
        <f t="shared" si="2"/>
        <v>0</v>
      </c>
      <c r="I6" s="99"/>
      <c r="K6" s="79">
        <v>1</v>
      </c>
      <c r="L6" s="107">
        <v>0.87</v>
      </c>
      <c r="M6" s="76">
        <f t="shared" si="0"/>
        <v>0.87</v>
      </c>
      <c r="N6" s="99" t="s">
        <v>147</v>
      </c>
      <c r="P6" s="79">
        <v>1</v>
      </c>
      <c r="Q6" s="107">
        <v>0.88</v>
      </c>
      <c r="R6" s="76">
        <f t="shared" si="1"/>
        <v>0.88</v>
      </c>
      <c r="S6" s="99" t="s">
        <v>152</v>
      </c>
    </row>
    <row r="7" spans="1:19" ht="120">
      <c r="A7" s="96">
        <v>4</v>
      </c>
      <c r="B7" s="80" t="s">
        <v>3</v>
      </c>
      <c r="C7" s="80" t="s">
        <v>4</v>
      </c>
      <c r="D7" s="100" t="s">
        <v>8</v>
      </c>
      <c r="F7" s="77"/>
      <c r="G7" s="78"/>
      <c r="H7" s="76">
        <f t="shared" si="2"/>
        <v>0</v>
      </c>
      <c r="I7" s="99"/>
      <c r="K7" s="79">
        <v>1</v>
      </c>
      <c r="L7" s="107">
        <v>1</v>
      </c>
      <c r="M7" s="76">
        <f t="shared" si="0"/>
        <v>1</v>
      </c>
      <c r="N7" s="99"/>
      <c r="P7" s="79">
        <v>1</v>
      </c>
      <c r="Q7" s="107">
        <v>0.85</v>
      </c>
      <c r="R7" s="76">
        <f t="shared" si="1"/>
        <v>0.85</v>
      </c>
      <c r="S7" s="99" t="s">
        <v>67</v>
      </c>
    </row>
    <row r="8" spans="1:19" ht="45">
      <c r="A8" s="96">
        <v>5</v>
      </c>
      <c r="B8" s="80" t="s">
        <v>3</v>
      </c>
      <c r="C8" s="80" t="s">
        <v>4</v>
      </c>
      <c r="D8" s="100" t="s">
        <v>9</v>
      </c>
      <c r="F8" s="77"/>
      <c r="G8" s="78"/>
      <c r="H8" s="76">
        <f t="shared" si="2"/>
        <v>0</v>
      </c>
      <c r="I8" s="99"/>
      <c r="K8" s="79">
        <v>1</v>
      </c>
      <c r="L8" s="107">
        <v>1</v>
      </c>
      <c r="M8" s="76">
        <f t="shared" si="0"/>
        <v>1</v>
      </c>
      <c r="N8" s="99"/>
      <c r="P8" s="79">
        <v>1</v>
      </c>
      <c r="Q8" s="107">
        <v>1</v>
      </c>
      <c r="R8" s="76">
        <f t="shared" si="1"/>
        <v>1</v>
      </c>
      <c r="S8" s="99"/>
    </row>
    <row r="9" spans="1:19" ht="105">
      <c r="A9" s="96">
        <v>6</v>
      </c>
      <c r="B9" s="80" t="s">
        <v>3</v>
      </c>
      <c r="C9" s="80" t="s">
        <v>4</v>
      </c>
      <c r="D9" s="100" t="s">
        <v>49</v>
      </c>
      <c r="F9" s="77"/>
      <c r="G9" s="78"/>
      <c r="H9" s="76">
        <f t="shared" si="2"/>
        <v>0</v>
      </c>
      <c r="I9" s="100"/>
      <c r="K9" s="79">
        <v>1</v>
      </c>
      <c r="L9" s="107">
        <v>0.85</v>
      </c>
      <c r="M9" s="76">
        <f t="shared" si="0"/>
        <v>0.85</v>
      </c>
      <c r="N9" s="99" t="s">
        <v>121</v>
      </c>
      <c r="P9" s="79">
        <v>1</v>
      </c>
      <c r="Q9" s="107">
        <v>0.7</v>
      </c>
      <c r="R9" s="76">
        <f t="shared" si="1"/>
        <v>0.7</v>
      </c>
      <c r="S9" s="99" t="s">
        <v>124</v>
      </c>
    </row>
    <row r="10" spans="1:19" ht="45">
      <c r="A10" s="96">
        <v>7</v>
      </c>
      <c r="B10" s="80" t="s">
        <v>3</v>
      </c>
      <c r="C10" s="80" t="s">
        <v>4</v>
      </c>
      <c r="D10" s="100" t="s">
        <v>10</v>
      </c>
      <c r="F10" s="77"/>
      <c r="G10" s="78"/>
      <c r="H10" s="76">
        <f t="shared" si="2"/>
        <v>0</v>
      </c>
      <c r="I10" s="99"/>
      <c r="K10" s="79">
        <v>1</v>
      </c>
      <c r="L10" s="107">
        <v>0.8</v>
      </c>
      <c r="M10" s="76">
        <f t="shared" si="0"/>
        <v>0.8</v>
      </c>
      <c r="N10" s="99" t="s">
        <v>116</v>
      </c>
      <c r="P10" s="79">
        <v>1</v>
      </c>
      <c r="Q10" s="107">
        <v>0.85</v>
      </c>
      <c r="R10" s="76">
        <f t="shared" si="1"/>
        <v>0.85</v>
      </c>
      <c r="S10" s="99" t="s">
        <v>69</v>
      </c>
    </row>
    <row r="11" spans="1:19" ht="45">
      <c r="A11" s="96">
        <v>8</v>
      </c>
      <c r="B11" s="80" t="s">
        <v>3</v>
      </c>
      <c r="C11" s="80" t="s">
        <v>4</v>
      </c>
      <c r="D11" s="100" t="s">
        <v>11</v>
      </c>
      <c r="F11" s="77"/>
      <c r="G11" s="78"/>
      <c r="H11" s="76">
        <f t="shared" si="2"/>
        <v>0</v>
      </c>
      <c r="I11" s="100"/>
      <c r="K11" s="79">
        <v>1</v>
      </c>
      <c r="L11" s="107">
        <v>0.9</v>
      </c>
      <c r="M11" s="76">
        <f t="shared" si="0"/>
        <v>0.9</v>
      </c>
      <c r="N11" s="99" t="s">
        <v>70</v>
      </c>
      <c r="P11" s="79">
        <v>1</v>
      </c>
      <c r="Q11" s="107">
        <v>0.8</v>
      </c>
      <c r="R11" s="76">
        <f t="shared" si="1"/>
        <v>0.8</v>
      </c>
      <c r="S11" s="99" t="s">
        <v>112</v>
      </c>
    </row>
    <row r="12" spans="1:19" ht="82.5" customHeight="1">
      <c r="A12" s="96">
        <v>9</v>
      </c>
      <c r="B12" s="80" t="s">
        <v>3</v>
      </c>
      <c r="C12" s="80" t="s">
        <v>4</v>
      </c>
      <c r="D12" s="100" t="s">
        <v>12</v>
      </c>
      <c r="F12" s="77"/>
      <c r="G12" s="78"/>
      <c r="H12" s="76">
        <f t="shared" si="2"/>
        <v>0</v>
      </c>
      <c r="I12" s="99"/>
      <c r="K12" s="79">
        <v>1</v>
      </c>
      <c r="L12" s="107">
        <v>0.7</v>
      </c>
      <c r="M12" s="76">
        <f t="shared" si="0"/>
        <v>0.7</v>
      </c>
      <c r="N12" s="99" t="s">
        <v>105</v>
      </c>
      <c r="P12" s="79">
        <v>1</v>
      </c>
      <c r="Q12" s="107">
        <v>0.7</v>
      </c>
      <c r="R12" s="76">
        <f t="shared" si="1"/>
        <v>0.7</v>
      </c>
      <c r="S12" s="99" t="s">
        <v>105</v>
      </c>
    </row>
    <row r="13" spans="1:19" ht="78.75" customHeight="1">
      <c r="A13" s="96">
        <v>10</v>
      </c>
      <c r="B13" s="80" t="s">
        <v>3</v>
      </c>
      <c r="C13" s="80" t="s">
        <v>13</v>
      </c>
      <c r="D13" s="100" t="s">
        <v>50</v>
      </c>
      <c r="F13" s="52"/>
      <c r="G13" s="53"/>
      <c r="H13" s="76">
        <f t="shared" si="2"/>
        <v>0</v>
      </c>
      <c r="I13" s="99"/>
      <c r="K13" s="79">
        <v>1</v>
      </c>
      <c r="L13" s="107">
        <v>0.9</v>
      </c>
      <c r="M13" s="76">
        <f t="shared" si="0"/>
        <v>0.9</v>
      </c>
      <c r="N13" s="99" t="s">
        <v>107</v>
      </c>
      <c r="P13" s="79">
        <v>1</v>
      </c>
      <c r="Q13" s="107">
        <v>0.65</v>
      </c>
      <c r="R13" s="76">
        <f t="shared" si="1"/>
        <v>0.65</v>
      </c>
      <c r="S13" s="99" t="s">
        <v>110</v>
      </c>
    </row>
    <row r="14" spans="1:19" ht="66" customHeight="1">
      <c r="A14" s="96">
        <v>11</v>
      </c>
      <c r="B14" s="80" t="s">
        <v>3</v>
      </c>
      <c r="C14" s="80" t="s">
        <v>13</v>
      </c>
      <c r="D14" s="100" t="s">
        <v>51</v>
      </c>
      <c r="F14" s="52"/>
      <c r="G14" s="53"/>
      <c r="H14" s="76">
        <f t="shared" si="2"/>
        <v>0</v>
      </c>
      <c r="I14" s="99"/>
      <c r="K14" s="79">
        <v>1</v>
      </c>
      <c r="L14" s="107">
        <v>0.85</v>
      </c>
      <c r="M14" s="76">
        <f t="shared" si="0"/>
        <v>0.85</v>
      </c>
      <c r="N14" s="99" t="s">
        <v>72</v>
      </c>
      <c r="P14" s="79">
        <v>1</v>
      </c>
      <c r="Q14" s="107">
        <v>0.75</v>
      </c>
      <c r="R14" s="76">
        <f t="shared" si="1"/>
        <v>0.75</v>
      </c>
      <c r="S14" s="99" t="s">
        <v>71</v>
      </c>
    </row>
    <row r="15" spans="1:19" ht="109.5" customHeight="1">
      <c r="A15" s="96">
        <v>12</v>
      </c>
      <c r="B15" s="80" t="s">
        <v>3</v>
      </c>
      <c r="C15" s="80" t="s">
        <v>56</v>
      </c>
      <c r="D15" s="100" t="s">
        <v>52</v>
      </c>
      <c r="F15" s="52"/>
      <c r="G15" s="53"/>
      <c r="H15" s="76">
        <f t="shared" si="2"/>
        <v>0</v>
      </c>
      <c r="I15" s="99"/>
      <c r="K15" s="79">
        <v>1</v>
      </c>
      <c r="L15" s="107">
        <v>0.7</v>
      </c>
      <c r="M15" s="76">
        <f t="shared" si="0"/>
        <v>0.7</v>
      </c>
      <c r="N15" s="99" t="s">
        <v>73</v>
      </c>
      <c r="P15" s="79">
        <v>1</v>
      </c>
      <c r="Q15" s="107">
        <v>1</v>
      </c>
      <c r="R15" s="76">
        <f t="shared" si="1"/>
        <v>1</v>
      </c>
      <c r="S15" s="99"/>
    </row>
    <row r="16" spans="1:19" ht="47.25" customHeight="1">
      <c r="A16" s="96">
        <v>13</v>
      </c>
      <c r="B16" s="80" t="s">
        <v>3</v>
      </c>
      <c r="C16" s="80" t="s">
        <v>56</v>
      </c>
      <c r="D16" s="100" t="s">
        <v>14</v>
      </c>
      <c r="F16" s="77"/>
      <c r="G16" s="78"/>
      <c r="H16" s="76">
        <f t="shared" si="2"/>
        <v>0</v>
      </c>
      <c r="I16" s="99"/>
      <c r="K16" s="79">
        <v>1</v>
      </c>
      <c r="L16" s="107">
        <v>0.85</v>
      </c>
      <c r="M16" s="76">
        <f t="shared" si="0"/>
        <v>0.85</v>
      </c>
      <c r="N16" s="99" t="s">
        <v>98</v>
      </c>
      <c r="P16" s="79">
        <v>1</v>
      </c>
      <c r="Q16" s="107">
        <v>0.9</v>
      </c>
      <c r="R16" s="76">
        <f t="shared" si="1"/>
        <v>0.9</v>
      </c>
      <c r="S16" s="99" t="s">
        <v>98</v>
      </c>
    </row>
    <row r="17" spans="1:19" ht="45">
      <c r="A17" s="96">
        <v>14</v>
      </c>
      <c r="B17" s="80" t="s">
        <v>3</v>
      </c>
      <c r="C17" s="80" t="s">
        <v>56</v>
      </c>
      <c r="D17" s="100" t="s">
        <v>53</v>
      </c>
      <c r="F17" s="52"/>
      <c r="G17" s="53"/>
      <c r="H17" s="76">
        <f t="shared" si="2"/>
        <v>0</v>
      </c>
      <c r="I17" s="99"/>
      <c r="K17" s="79">
        <v>1</v>
      </c>
      <c r="L17" s="107">
        <v>0.7</v>
      </c>
      <c r="M17" s="76">
        <f t="shared" si="0"/>
        <v>0.7</v>
      </c>
      <c r="N17" s="99" t="s">
        <v>99</v>
      </c>
      <c r="P17" s="79">
        <v>1</v>
      </c>
      <c r="Q17" s="107">
        <v>1</v>
      </c>
      <c r="R17" s="76">
        <f t="shared" si="1"/>
        <v>1</v>
      </c>
      <c r="S17" s="99"/>
    </row>
    <row r="18" spans="1:19" s="125" customFormat="1" ht="75">
      <c r="A18" s="123">
        <v>15</v>
      </c>
      <c r="B18" s="124" t="s">
        <v>316</v>
      </c>
      <c r="C18" s="124" t="s">
        <v>317</v>
      </c>
      <c r="D18" s="105" t="s">
        <v>318</v>
      </c>
      <c r="F18" s="84"/>
      <c r="G18" s="83"/>
      <c r="H18" s="76">
        <f t="shared" si="2"/>
        <v>0</v>
      </c>
      <c r="I18" s="103"/>
      <c r="K18" s="84">
        <v>1</v>
      </c>
      <c r="L18" s="83">
        <v>1</v>
      </c>
      <c r="M18" s="76">
        <f t="shared" si="0"/>
        <v>1</v>
      </c>
      <c r="N18" s="105" t="s">
        <v>496</v>
      </c>
      <c r="P18" s="84">
        <v>1</v>
      </c>
      <c r="Q18" s="83">
        <v>0.8</v>
      </c>
      <c r="R18" s="76">
        <f t="shared" si="1"/>
        <v>0.8</v>
      </c>
      <c r="S18" s="103" t="s">
        <v>719</v>
      </c>
    </row>
    <row r="19" spans="1:19" ht="147.75" customHeight="1">
      <c r="A19" s="96">
        <v>16</v>
      </c>
      <c r="B19" s="80" t="s">
        <v>316</v>
      </c>
      <c r="C19" s="80" t="s">
        <v>317</v>
      </c>
      <c r="D19" s="100" t="s">
        <v>320</v>
      </c>
      <c r="F19" s="77"/>
      <c r="G19" s="78"/>
      <c r="H19" s="76">
        <f t="shared" si="2"/>
        <v>0</v>
      </c>
      <c r="I19" s="99"/>
      <c r="K19" s="77">
        <v>1</v>
      </c>
      <c r="L19" s="83">
        <v>1</v>
      </c>
      <c r="M19" s="76">
        <f t="shared" si="0"/>
        <v>1</v>
      </c>
      <c r="N19" s="100" t="s">
        <v>554</v>
      </c>
      <c r="P19" s="77">
        <v>1</v>
      </c>
      <c r="Q19" s="57">
        <v>0.6</v>
      </c>
      <c r="R19" s="76">
        <f t="shared" si="1"/>
        <v>0.6</v>
      </c>
      <c r="S19" s="99" t="s">
        <v>720</v>
      </c>
    </row>
    <row r="20" spans="1:19" ht="270">
      <c r="A20" s="96" t="s">
        <v>322</v>
      </c>
      <c r="B20" s="80" t="s">
        <v>316</v>
      </c>
      <c r="C20" s="80" t="s">
        <v>317</v>
      </c>
      <c r="D20" s="100" t="s">
        <v>323</v>
      </c>
      <c r="F20" s="77"/>
      <c r="G20" s="78"/>
      <c r="H20" s="76">
        <f t="shared" si="2"/>
        <v>0</v>
      </c>
      <c r="I20" s="99"/>
      <c r="K20" s="77">
        <v>1</v>
      </c>
      <c r="L20" s="83">
        <v>0.95</v>
      </c>
      <c r="M20" s="76">
        <f t="shared" si="0"/>
        <v>0.95</v>
      </c>
      <c r="N20" s="100" t="s">
        <v>555</v>
      </c>
      <c r="P20" s="77">
        <v>1</v>
      </c>
      <c r="Q20" s="57">
        <v>0.6</v>
      </c>
      <c r="R20" s="76">
        <f t="shared" si="1"/>
        <v>0.6</v>
      </c>
      <c r="S20" s="99" t="s">
        <v>556</v>
      </c>
    </row>
    <row r="21" spans="1:19" ht="225">
      <c r="A21" s="96">
        <v>18</v>
      </c>
      <c r="B21" s="80" t="s">
        <v>316</v>
      </c>
      <c r="C21" s="80" t="s">
        <v>317</v>
      </c>
      <c r="D21" s="100" t="s">
        <v>325</v>
      </c>
      <c r="F21" s="77"/>
      <c r="G21" s="78"/>
      <c r="H21" s="76">
        <f t="shared" si="2"/>
        <v>0</v>
      </c>
      <c r="I21" s="99"/>
      <c r="K21" s="77">
        <v>1</v>
      </c>
      <c r="L21" s="83">
        <v>1</v>
      </c>
      <c r="M21" s="76">
        <f t="shared" si="0"/>
        <v>1</v>
      </c>
      <c r="N21" s="100" t="s">
        <v>557</v>
      </c>
      <c r="P21" s="77">
        <v>1</v>
      </c>
      <c r="Q21" s="57">
        <v>0.1</v>
      </c>
      <c r="R21" s="76">
        <f t="shared" si="1"/>
        <v>0.1</v>
      </c>
      <c r="S21" s="99" t="s">
        <v>558</v>
      </c>
    </row>
    <row r="22" spans="1:19" ht="135">
      <c r="A22" s="96">
        <v>19</v>
      </c>
      <c r="B22" s="80" t="s">
        <v>316</v>
      </c>
      <c r="C22" s="80" t="s">
        <v>317</v>
      </c>
      <c r="D22" s="100" t="s">
        <v>327</v>
      </c>
      <c r="F22" s="77"/>
      <c r="G22" s="78"/>
      <c r="H22" s="76">
        <f t="shared" si="2"/>
        <v>0</v>
      </c>
      <c r="I22" s="99"/>
      <c r="K22" s="77">
        <v>1</v>
      </c>
      <c r="L22" s="83">
        <v>1</v>
      </c>
      <c r="M22" s="76">
        <f t="shared" si="0"/>
        <v>1</v>
      </c>
      <c r="N22" s="99" t="s">
        <v>531</v>
      </c>
      <c r="P22" s="77">
        <v>1</v>
      </c>
      <c r="Q22" s="57">
        <v>0.7</v>
      </c>
      <c r="R22" s="76">
        <f t="shared" si="1"/>
        <v>0.7</v>
      </c>
      <c r="S22" s="99" t="s">
        <v>721</v>
      </c>
    </row>
    <row r="23" spans="1:19" ht="150">
      <c r="A23" s="96">
        <v>20</v>
      </c>
      <c r="B23" s="80" t="s">
        <v>316</v>
      </c>
      <c r="C23" s="80" t="s">
        <v>317</v>
      </c>
      <c r="D23" s="100" t="s">
        <v>330</v>
      </c>
      <c r="F23" s="77"/>
      <c r="G23" s="78"/>
      <c r="H23" s="76">
        <f t="shared" si="2"/>
        <v>0</v>
      </c>
      <c r="I23" s="99"/>
      <c r="K23" s="77">
        <v>1</v>
      </c>
      <c r="L23" s="83">
        <v>1</v>
      </c>
      <c r="M23" s="76">
        <f t="shared" si="0"/>
        <v>1</v>
      </c>
      <c r="N23" s="100" t="s">
        <v>559</v>
      </c>
      <c r="P23" s="77">
        <v>1</v>
      </c>
      <c r="Q23" s="57">
        <v>0.7</v>
      </c>
      <c r="R23" s="76">
        <f t="shared" si="1"/>
        <v>0.7</v>
      </c>
      <c r="S23" s="99" t="s">
        <v>533</v>
      </c>
    </row>
    <row r="24" spans="1:19" ht="90">
      <c r="A24" s="96">
        <v>21</v>
      </c>
      <c r="B24" s="80" t="s">
        <v>316</v>
      </c>
      <c r="C24" s="80" t="s">
        <v>317</v>
      </c>
      <c r="D24" s="100" t="s">
        <v>332</v>
      </c>
      <c r="F24" s="77"/>
      <c r="G24" s="57"/>
      <c r="H24" s="76">
        <f t="shared" si="2"/>
        <v>0</v>
      </c>
      <c r="I24" s="99"/>
      <c r="K24" s="77">
        <v>1</v>
      </c>
      <c r="L24" s="83">
        <v>0.8</v>
      </c>
      <c r="M24" s="76">
        <f t="shared" si="0"/>
        <v>0.8</v>
      </c>
      <c r="N24" s="100" t="s">
        <v>560</v>
      </c>
      <c r="P24" s="77">
        <v>1</v>
      </c>
      <c r="Q24" s="57">
        <v>0.2</v>
      </c>
      <c r="R24" s="76">
        <f t="shared" si="1"/>
        <v>0.2</v>
      </c>
      <c r="S24" s="99" t="s">
        <v>506</v>
      </c>
    </row>
    <row r="25" spans="1:19" ht="105">
      <c r="A25" s="96">
        <v>22</v>
      </c>
      <c r="B25" s="80" t="s">
        <v>316</v>
      </c>
      <c r="C25" s="80" t="s">
        <v>317</v>
      </c>
      <c r="D25" s="100" t="s">
        <v>333</v>
      </c>
      <c r="F25" s="77"/>
      <c r="G25" s="83"/>
      <c r="H25" s="76">
        <f t="shared" si="2"/>
        <v>0</v>
      </c>
      <c r="I25" s="103"/>
      <c r="K25" s="77">
        <v>1</v>
      </c>
      <c r="L25" s="83">
        <v>1</v>
      </c>
      <c r="M25" s="76">
        <f t="shared" si="0"/>
        <v>1</v>
      </c>
      <c r="N25" s="100" t="s">
        <v>561</v>
      </c>
      <c r="P25" s="77">
        <v>1</v>
      </c>
      <c r="Q25" s="57">
        <v>0.7</v>
      </c>
      <c r="R25" s="76">
        <f t="shared" si="1"/>
        <v>0.7</v>
      </c>
      <c r="S25" s="99" t="s">
        <v>537</v>
      </c>
    </row>
    <row r="26" spans="1:19" ht="60">
      <c r="A26" s="96">
        <v>23</v>
      </c>
      <c r="B26" s="80" t="s">
        <v>316</v>
      </c>
      <c r="C26" s="80" t="s">
        <v>317</v>
      </c>
      <c r="D26" s="100" t="s">
        <v>336</v>
      </c>
      <c r="F26" s="77"/>
      <c r="G26" s="78"/>
      <c r="H26" s="76">
        <f t="shared" si="2"/>
        <v>0</v>
      </c>
      <c r="I26" s="99"/>
      <c r="J26" s="97" t="s">
        <v>322</v>
      </c>
      <c r="K26" s="77">
        <v>1</v>
      </c>
      <c r="L26" s="83">
        <v>1</v>
      </c>
      <c r="M26" s="76">
        <f t="shared" si="0"/>
        <v>1</v>
      </c>
      <c r="N26" s="100" t="s">
        <v>562</v>
      </c>
      <c r="P26" s="77">
        <v>1</v>
      </c>
      <c r="Q26" s="57">
        <v>0.2</v>
      </c>
      <c r="R26" s="76">
        <f t="shared" si="1"/>
        <v>0.2</v>
      </c>
      <c r="S26" s="99" t="s">
        <v>470</v>
      </c>
    </row>
    <row r="27" spans="1:19" ht="46.5" customHeight="1">
      <c r="A27" s="96">
        <v>24</v>
      </c>
      <c r="B27" s="80" t="s">
        <v>316</v>
      </c>
      <c r="C27" s="80" t="s">
        <v>317</v>
      </c>
      <c r="D27" s="100" t="s">
        <v>339</v>
      </c>
      <c r="F27" s="77"/>
      <c r="G27" s="78"/>
      <c r="H27" s="76">
        <f t="shared" si="2"/>
        <v>0</v>
      </c>
      <c r="I27" s="99"/>
      <c r="K27" s="77">
        <v>1</v>
      </c>
      <c r="L27" s="83">
        <v>1</v>
      </c>
      <c r="M27" s="76">
        <f t="shared" si="0"/>
        <v>1</v>
      </c>
      <c r="N27" s="100" t="s">
        <v>563</v>
      </c>
      <c r="P27" s="77">
        <v>1</v>
      </c>
      <c r="Q27" s="57">
        <v>0.2</v>
      </c>
      <c r="R27" s="76">
        <f t="shared" si="1"/>
        <v>0.2</v>
      </c>
      <c r="S27" s="99" t="s">
        <v>470</v>
      </c>
    </row>
    <row r="28" spans="1:19" ht="45">
      <c r="A28" s="96">
        <v>25</v>
      </c>
      <c r="B28" s="80" t="s">
        <v>316</v>
      </c>
      <c r="C28" s="80" t="s">
        <v>317</v>
      </c>
      <c r="D28" s="100" t="s">
        <v>341</v>
      </c>
      <c r="F28" s="77"/>
      <c r="G28" s="78"/>
      <c r="H28" s="76">
        <f t="shared" si="2"/>
        <v>0</v>
      </c>
      <c r="I28" s="99"/>
      <c r="K28" s="84">
        <v>1</v>
      </c>
      <c r="L28" s="83">
        <v>1</v>
      </c>
      <c r="M28" s="76">
        <f t="shared" si="0"/>
        <v>1</v>
      </c>
      <c r="N28" s="100" t="s">
        <v>471</v>
      </c>
      <c r="P28" s="77">
        <v>1</v>
      </c>
      <c r="Q28" s="57">
        <v>0.2</v>
      </c>
      <c r="R28" s="76">
        <f t="shared" si="1"/>
        <v>0.2</v>
      </c>
      <c r="S28" s="99" t="s">
        <v>470</v>
      </c>
    </row>
    <row r="29" spans="1:19" ht="45">
      <c r="A29" s="96">
        <v>26</v>
      </c>
      <c r="B29" s="80" t="s">
        <v>316</v>
      </c>
      <c r="C29" s="80" t="s">
        <v>317</v>
      </c>
      <c r="D29" s="100" t="s">
        <v>342</v>
      </c>
      <c r="F29" s="77"/>
      <c r="G29" s="78"/>
      <c r="H29" s="76">
        <f t="shared" si="2"/>
        <v>0</v>
      </c>
      <c r="I29" s="99"/>
      <c r="K29" s="84">
        <v>1</v>
      </c>
      <c r="L29" s="83">
        <v>1</v>
      </c>
      <c r="M29" s="76">
        <f t="shared" si="0"/>
        <v>1</v>
      </c>
      <c r="N29" s="100" t="s">
        <v>564</v>
      </c>
      <c r="P29" s="77">
        <v>1</v>
      </c>
      <c r="Q29" s="57">
        <v>0.2</v>
      </c>
      <c r="R29" s="76">
        <f t="shared" si="1"/>
        <v>0.2</v>
      </c>
      <c r="S29" s="99" t="s">
        <v>470</v>
      </c>
    </row>
    <row r="30" spans="1:19" ht="68.25" customHeight="1">
      <c r="A30" s="96">
        <v>27</v>
      </c>
      <c r="B30" s="80" t="s">
        <v>316</v>
      </c>
      <c r="C30" s="80" t="s">
        <v>317</v>
      </c>
      <c r="D30" s="100" t="s">
        <v>344</v>
      </c>
      <c r="F30" s="84"/>
      <c r="G30" s="83"/>
      <c r="H30" s="76">
        <f t="shared" si="2"/>
        <v>0</v>
      </c>
      <c r="I30" s="99"/>
      <c r="K30" s="84">
        <v>1</v>
      </c>
      <c r="L30" s="57">
        <v>1</v>
      </c>
      <c r="M30" s="76">
        <f t="shared" si="0"/>
        <v>1</v>
      </c>
      <c r="N30" s="99" t="s">
        <v>565</v>
      </c>
      <c r="P30" s="84">
        <v>1</v>
      </c>
      <c r="Q30" s="57">
        <v>0.2</v>
      </c>
      <c r="R30" s="76">
        <f t="shared" si="1"/>
        <v>0.2</v>
      </c>
      <c r="S30" s="99" t="s">
        <v>473</v>
      </c>
    </row>
    <row r="31" spans="1:19" ht="173.25" customHeight="1">
      <c r="A31" s="96">
        <v>28</v>
      </c>
      <c r="B31" s="80" t="s">
        <v>316</v>
      </c>
      <c r="C31" s="80" t="s">
        <v>346</v>
      </c>
      <c r="D31" s="100" t="s">
        <v>347</v>
      </c>
      <c r="F31" s="84"/>
      <c r="G31" s="83"/>
      <c r="H31" s="76">
        <f t="shared" si="2"/>
        <v>0</v>
      </c>
      <c r="I31" s="99"/>
      <c r="K31" s="84">
        <v>1</v>
      </c>
      <c r="L31" s="83">
        <v>0.9</v>
      </c>
      <c r="M31" s="76">
        <f t="shared" si="0"/>
        <v>0.9</v>
      </c>
      <c r="N31" s="100" t="s">
        <v>566</v>
      </c>
      <c r="P31" s="77">
        <v>1</v>
      </c>
      <c r="Q31" s="57">
        <v>0.6</v>
      </c>
      <c r="R31" s="76">
        <f t="shared" si="1"/>
        <v>0.6</v>
      </c>
      <c r="S31" s="99" t="s">
        <v>567</v>
      </c>
    </row>
    <row r="32" spans="1:19" ht="184.5" customHeight="1">
      <c r="A32" s="96">
        <v>29</v>
      </c>
      <c r="B32" s="80" t="s">
        <v>316</v>
      </c>
      <c r="C32" s="80" t="s">
        <v>346</v>
      </c>
      <c r="D32" s="100" t="s">
        <v>350</v>
      </c>
      <c r="F32" s="84"/>
      <c r="G32" s="83"/>
      <c r="H32" s="76">
        <f t="shared" si="2"/>
        <v>0</v>
      </c>
      <c r="I32" s="99"/>
      <c r="K32" s="84">
        <v>1</v>
      </c>
      <c r="L32" s="83">
        <v>0.9</v>
      </c>
      <c r="M32" s="76">
        <f t="shared" si="0"/>
        <v>0.9</v>
      </c>
      <c r="N32" s="100" t="s">
        <v>568</v>
      </c>
      <c r="P32" s="77">
        <v>1</v>
      </c>
      <c r="Q32" s="78">
        <v>0.7</v>
      </c>
      <c r="R32" s="76">
        <f t="shared" si="1"/>
        <v>0.7</v>
      </c>
      <c r="S32" s="99" t="s">
        <v>543</v>
      </c>
    </row>
    <row r="33" spans="1:19" ht="109.5" customHeight="1">
      <c r="A33" s="96">
        <v>30</v>
      </c>
      <c r="B33" s="80" t="s">
        <v>316</v>
      </c>
      <c r="C33" s="80" t="s">
        <v>346</v>
      </c>
      <c r="D33" s="100" t="s">
        <v>353</v>
      </c>
      <c r="F33" s="77"/>
      <c r="G33" s="78"/>
      <c r="H33" s="76">
        <f t="shared" si="2"/>
        <v>0</v>
      </c>
      <c r="I33" s="99"/>
      <c r="K33" s="77">
        <v>1</v>
      </c>
      <c r="L33" s="83">
        <v>1</v>
      </c>
      <c r="M33" s="76">
        <f t="shared" si="0"/>
        <v>1</v>
      </c>
      <c r="N33" s="100" t="s">
        <v>516</v>
      </c>
      <c r="P33" s="77">
        <v>0</v>
      </c>
      <c r="Q33" s="78"/>
      <c r="R33" s="76">
        <f t="shared" si="1"/>
        <v>0</v>
      </c>
      <c r="S33" s="99" t="s">
        <v>478</v>
      </c>
    </row>
    <row r="34" spans="1:19" ht="111" customHeight="1">
      <c r="A34" s="96">
        <v>31</v>
      </c>
      <c r="B34" s="80" t="s">
        <v>316</v>
      </c>
      <c r="C34" s="80" t="s">
        <v>346</v>
      </c>
      <c r="D34" s="100" t="s">
        <v>356</v>
      </c>
      <c r="F34" s="77"/>
      <c r="G34" s="78"/>
      <c r="H34" s="76">
        <f t="shared" si="2"/>
        <v>0</v>
      </c>
      <c r="I34" s="99"/>
      <c r="K34" s="77">
        <v>1</v>
      </c>
      <c r="L34" s="83">
        <v>1</v>
      </c>
      <c r="M34" s="76">
        <f t="shared" si="0"/>
        <v>1</v>
      </c>
      <c r="N34" s="100" t="s">
        <v>544</v>
      </c>
      <c r="P34" s="77">
        <v>0</v>
      </c>
      <c r="Q34" s="78"/>
      <c r="R34" s="76">
        <f t="shared" si="1"/>
        <v>0</v>
      </c>
      <c r="S34" s="99" t="s">
        <v>478</v>
      </c>
    </row>
    <row r="35" spans="1:19" ht="93.75" customHeight="1">
      <c r="A35" s="96">
        <v>32</v>
      </c>
      <c r="B35" s="80" t="s">
        <v>316</v>
      </c>
      <c r="C35" s="80" t="s">
        <v>346</v>
      </c>
      <c r="D35" s="100" t="s">
        <v>359</v>
      </c>
      <c r="F35" s="77"/>
      <c r="G35" s="78"/>
      <c r="H35" s="76">
        <f t="shared" si="2"/>
        <v>0</v>
      </c>
      <c r="I35" s="99"/>
      <c r="K35" s="77">
        <v>1</v>
      </c>
      <c r="L35" s="83">
        <v>1</v>
      </c>
      <c r="M35" s="76">
        <f t="shared" si="0"/>
        <v>1</v>
      </c>
      <c r="N35" s="100"/>
      <c r="P35" s="77">
        <v>1</v>
      </c>
      <c r="Q35" s="78">
        <v>0.4</v>
      </c>
      <c r="R35" s="76">
        <f t="shared" si="1"/>
        <v>0.4</v>
      </c>
      <c r="S35" s="99" t="s">
        <v>360</v>
      </c>
    </row>
    <row r="36" spans="1:19" ht="94.5" customHeight="1">
      <c r="A36" s="96">
        <v>33</v>
      </c>
      <c r="B36" s="108" t="s">
        <v>316</v>
      </c>
      <c r="C36" s="108" t="s">
        <v>346</v>
      </c>
      <c r="D36" s="106" t="s">
        <v>362</v>
      </c>
      <c r="F36" s="77"/>
      <c r="G36" s="78"/>
      <c r="H36" s="76">
        <f t="shared" si="2"/>
        <v>0</v>
      </c>
      <c r="I36" s="99"/>
      <c r="K36" s="77">
        <v>1</v>
      </c>
      <c r="L36" s="83">
        <v>1</v>
      </c>
      <c r="M36" s="76">
        <f t="shared" si="0"/>
        <v>1</v>
      </c>
      <c r="N36" s="100"/>
      <c r="P36" s="77">
        <v>1</v>
      </c>
      <c r="Q36" s="78">
        <v>0.4</v>
      </c>
      <c r="R36" s="76">
        <f t="shared" si="1"/>
        <v>0.4</v>
      </c>
      <c r="S36" s="99" t="s">
        <v>722</v>
      </c>
    </row>
    <row r="37" spans="1:19" ht="77.25" customHeight="1">
      <c r="A37" s="96">
        <v>34</v>
      </c>
      <c r="B37" s="80" t="s">
        <v>316</v>
      </c>
      <c r="C37" s="80" t="s">
        <v>346</v>
      </c>
      <c r="D37" s="100" t="s">
        <v>365</v>
      </c>
      <c r="F37" s="77"/>
      <c r="G37" s="78"/>
      <c r="H37" s="76">
        <f t="shared" si="2"/>
        <v>0</v>
      </c>
      <c r="I37" s="100"/>
      <c r="K37" s="77">
        <v>1</v>
      </c>
      <c r="L37" s="83">
        <v>1</v>
      </c>
      <c r="M37" s="76">
        <f t="shared" si="0"/>
        <v>1</v>
      </c>
      <c r="N37" s="100"/>
      <c r="P37" s="77">
        <v>1</v>
      </c>
      <c r="Q37" s="78">
        <v>0.4</v>
      </c>
      <c r="R37" s="76">
        <f t="shared" si="1"/>
        <v>0.4</v>
      </c>
      <c r="S37" s="100" t="s">
        <v>723</v>
      </c>
    </row>
    <row r="38" spans="1:19" ht="45">
      <c r="A38" s="96">
        <v>35</v>
      </c>
      <c r="B38" s="80" t="s">
        <v>316</v>
      </c>
      <c r="C38" s="80" t="s">
        <v>346</v>
      </c>
      <c r="D38" s="100" t="s">
        <v>368</v>
      </c>
      <c r="F38" s="77"/>
      <c r="G38" s="78"/>
      <c r="H38" s="76">
        <f t="shared" si="2"/>
        <v>0</v>
      </c>
      <c r="I38" s="99"/>
      <c r="K38" s="77">
        <v>1</v>
      </c>
      <c r="L38" s="83">
        <v>1</v>
      </c>
      <c r="M38" s="76">
        <f t="shared" si="0"/>
        <v>1</v>
      </c>
      <c r="N38" s="100"/>
      <c r="P38" s="77">
        <v>1</v>
      </c>
      <c r="Q38" s="78">
        <v>0.4</v>
      </c>
      <c r="R38" s="76">
        <f t="shared" si="1"/>
        <v>0.4</v>
      </c>
      <c r="S38" s="99" t="s">
        <v>724</v>
      </c>
    </row>
    <row r="39" spans="1:19" ht="126" customHeight="1">
      <c r="A39" s="96">
        <v>36</v>
      </c>
      <c r="B39" s="80" t="s">
        <v>316</v>
      </c>
      <c r="C39" s="80" t="s">
        <v>346</v>
      </c>
      <c r="D39" s="100" t="s">
        <v>371</v>
      </c>
      <c r="F39" s="77"/>
      <c r="G39" s="78"/>
      <c r="H39" s="76">
        <f t="shared" si="2"/>
        <v>0</v>
      </c>
      <c r="I39" s="99"/>
      <c r="K39" s="77">
        <v>1</v>
      </c>
      <c r="L39" s="83">
        <v>1</v>
      </c>
      <c r="M39" s="76">
        <f t="shared" si="0"/>
        <v>1</v>
      </c>
      <c r="N39" s="100"/>
      <c r="P39" s="77">
        <v>1</v>
      </c>
      <c r="Q39" s="78">
        <v>1</v>
      </c>
      <c r="R39" s="76">
        <f t="shared" si="1"/>
        <v>1</v>
      </c>
      <c r="S39" s="99"/>
    </row>
    <row r="40" spans="1:19" ht="75">
      <c r="A40" s="96">
        <v>37</v>
      </c>
      <c r="B40" s="80" t="s">
        <v>316</v>
      </c>
      <c r="C40" s="80" t="s">
        <v>346</v>
      </c>
      <c r="D40" s="100" t="s">
        <v>372</v>
      </c>
      <c r="F40" s="77"/>
      <c r="G40" s="78"/>
      <c r="H40" s="76">
        <f t="shared" si="2"/>
        <v>0</v>
      </c>
      <c r="I40" s="99"/>
      <c r="K40" s="77">
        <v>1</v>
      </c>
      <c r="L40" s="83">
        <v>0.8</v>
      </c>
      <c r="M40" s="76">
        <f t="shared" si="0"/>
        <v>0.8</v>
      </c>
      <c r="N40" s="100" t="s">
        <v>569</v>
      </c>
      <c r="P40" s="77">
        <v>1</v>
      </c>
      <c r="Q40" s="78">
        <v>0.8</v>
      </c>
      <c r="R40" s="76">
        <f t="shared" si="1"/>
        <v>0.8</v>
      </c>
      <c r="S40" s="99" t="s">
        <v>483</v>
      </c>
    </row>
    <row r="41" spans="1:19" ht="60">
      <c r="A41" s="96">
        <v>38</v>
      </c>
      <c r="B41" s="80" t="s">
        <v>316</v>
      </c>
      <c r="C41" s="80" t="s">
        <v>346</v>
      </c>
      <c r="D41" s="100" t="s">
        <v>375</v>
      </c>
      <c r="F41" s="77"/>
      <c r="G41" s="78"/>
      <c r="H41" s="76">
        <f t="shared" si="2"/>
        <v>0</v>
      </c>
      <c r="I41" s="99"/>
      <c r="K41" s="77">
        <v>1</v>
      </c>
      <c r="L41" s="57">
        <v>0.9</v>
      </c>
      <c r="M41" s="76">
        <f t="shared" si="0"/>
        <v>0.9</v>
      </c>
      <c r="N41" s="100" t="s">
        <v>570</v>
      </c>
      <c r="P41" s="77">
        <v>1</v>
      </c>
      <c r="Q41" s="78">
        <v>0.4</v>
      </c>
      <c r="R41" s="76">
        <f t="shared" si="1"/>
        <v>0.4</v>
      </c>
      <c r="S41" s="99" t="s">
        <v>376</v>
      </c>
    </row>
    <row r="42" spans="1:19" ht="106.5" customHeight="1">
      <c r="A42" s="96">
        <v>39</v>
      </c>
      <c r="B42" s="80" t="s">
        <v>316</v>
      </c>
      <c r="C42" s="80" t="s">
        <v>346</v>
      </c>
      <c r="D42" s="100" t="s">
        <v>378</v>
      </c>
      <c r="F42" s="77"/>
      <c r="G42" s="78"/>
      <c r="H42" s="76">
        <f t="shared" si="2"/>
        <v>0</v>
      </c>
      <c r="I42" s="99"/>
      <c r="K42" s="77">
        <v>1</v>
      </c>
      <c r="L42" s="83">
        <v>1</v>
      </c>
      <c r="M42" s="76">
        <f t="shared" si="0"/>
        <v>1</v>
      </c>
      <c r="N42" s="100" t="s">
        <v>571</v>
      </c>
      <c r="P42" s="77">
        <v>1</v>
      </c>
      <c r="Q42" s="78">
        <v>0.1</v>
      </c>
      <c r="R42" s="76">
        <f t="shared" si="1"/>
        <v>0.1</v>
      </c>
      <c r="S42" s="99" t="s">
        <v>379</v>
      </c>
    </row>
    <row r="43" spans="1:19" ht="64.5" customHeight="1">
      <c r="A43" s="96">
        <v>40</v>
      </c>
      <c r="B43" s="80" t="s">
        <v>316</v>
      </c>
      <c r="C43" s="80" t="s">
        <v>346</v>
      </c>
      <c r="D43" s="100" t="s">
        <v>381</v>
      </c>
      <c r="F43" s="77"/>
      <c r="G43" s="78"/>
      <c r="H43" s="76">
        <f t="shared" si="2"/>
        <v>0</v>
      </c>
      <c r="I43" s="99"/>
      <c r="K43" s="77">
        <v>1</v>
      </c>
      <c r="L43" s="83">
        <v>1</v>
      </c>
      <c r="M43" s="76">
        <f t="shared" si="0"/>
        <v>1</v>
      </c>
      <c r="N43" s="100" t="s">
        <v>572</v>
      </c>
      <c r="P43" s="77">
        <v>1</v>
      </c>
      <c r="Q43" s="78">
        <v>1</v>
      </c>
      <c r="R43" s="76">
        <f t="shared" si="1"/>
        <v>1</v>
      </c>
      <c r="S43" s="99"/>
    </row>
    <row r="44" spans="1:19" ht="77.25" customHeight="1">
      <c r="A44" s="96">
        <v>41</v>
      </c>
      <c r="B44" s="80" t="s">
        <v>316</v>
      </c>
      <c r="C44" s="80" t="s">
        <v>383</v>
      </c>
      <c r="D44" s="100" t="s">
        <v>384</v>
      </c>
      <c r="F44" s="77"/>
      <c r="G44" s="78"/>
      <c r="H44" s="76">
        <f t="shared" si="2"/>
        <v>0</v>
      </c>
      <c r="I44" s="99"/>
      <c r="K44" s="77">
        <v>1</v>
      </c>
      <c r="L44" s="83">
        <v>1</v>
      </c>
      <c r="M44" s="76">
        <f t="shared" si="0"/>
        <v>1</v>
      </c>
      <c r="N44" s="100"/>
      <c r="P44" s="77">
        <v>1</v>
      </c>
      <c r="Q44" s="78">
        <v>0.6</v>
      </c>
      <c r="R44" s="76">
        <f t="shared" si="1"/>
        <v>0.6</v>
      </c>
      <c r="S44" s="99" t="s">
        <v>486</v>
      </c>
    </row>
    <row r="45" spans="1:19" ht="90">
      <c r="A45" s="96">
        <v>42</v>
      </c>
      <c r="B45" s="80" t="s">
        <v>316</v>
      </c>
      <c r="C45" s="80" t="s">
        <v>383</v>
      </c>
      <c r="D45" s="100" t="s">
        <v>387</v>
      </c>
      <c r="F45" s="77"/>
      <c r="G45" s="78"/>
      <c r="H45" s="76">
        <f t="shared" si="2"/>
        <v>0</v>
      </c>
      <c r="I45" s="99"/>
      <c r="K45" s="77">
        <v>1</v>
      </c>
      <c r="L45" s="83">
        <v>1</v>
      </c>
      <c r="M45" s="76">
        <f t="shared" si="0"/>
        <v>1</v>
      </c>
      <c r="N45" s="100"/>
      <c r="P45" s="77">
        <v>1</v>
      </c>
      <c r="Q45" s="78">
        <v>0.8</v>
      </c>
      <c r="R45" s="76">
        <f t="shared" si="1"/>
        <v>0.8</v>
      </c>
      <c r="S45" s="99" t="s">
        <v>487</v>
      </c>
    </row>
    <row r="46" spans="1:19" ht="92.25" customHeight="1">
      <c r="A46" s="96">
        <v>43</v>
      </c>
      <c r="B46" s="80" t="s">
        <v>316</v>
      </c>
      <c r="C46" s="80" t="s">
        <v>383</v>
      </c>
      <c r="D46" s="100" t="s">
        <v>390</v>
      </c>
      <c r="F46" s="77"/>
      <c r="G46" s="78"/>
      <c r="H46" s="76">
        <f t="shared" si="2"/>
        <v>0</v>
      </c>
      <c r="I46" s="99"/>
      <c r="K46" s="77">
        <v>1</v>
      </c>
      <c r="L46" s="83">
        <v>1</v>
      </c>
      <c r="M46" s="76">
        <f t="shared" si="0"/>
        <v>1</v>
      </c>
      <c r="N46" s="100"/>
      <c r="P46" s="77">
        <v>1</v>
      </c>
      <c r="Q46" s="78">
        <v>0.8</v>
      </c>
      <c r="R46" s="76">
        <f t="shared" si="1"/>
        <v>0.8</v>
      </c>
      <c r="S46" s="99" t="s">
        <v>489</v>
      </c>
    </row>
    <row r="47" spans="1:19" ht="94.5" customHeight="1">
      <c r="A47" s="96">
        <v>44</v>
      </c>
      <c r="B47" s="80" t="s">
        <v>316</v>
      </c>
      <c r="C47" s="80" t="s">
        <v>383</v>
      </c>
      <c r="D47" s="100" t="s">
        <v>393</v>
      </c>
      <c r="F47" s="77"/>
      <c r="G47" s="78"/>
      <c r="H47" s="76">
        <f t="shared" si="2"/>
        <v>0</v>
      </c>
      <c r="I47" s="99"/>
      <c r="K47" s="84">
        <v>1</v>
      </c>
      <c r="L47" s="83">
        <v>0.6</v>
      </c>
      <c r="M47" s="76">
        <f t="shared" si="0"/>
        <v>0.6</v>
      </c>
      <c r="N47" s="105" t="s">
        <v>573</v>
      </c>
      <c r="P47" s="77">
        <v>1</v>
      </c>
      <c r="Q47" s="78">
        <v>0.65</v>
      </c>
      <c r="R47" s="76">
        <f t="shared" si="1"/>
        <v>0.65</v>
      </c>
      <c r="S47" s="99" t="s">
        <v>490</v>
      </c>
    </row>
    <row r="48" spans="1:19" ht="90">
      <c r="A48" s="96">
        <v>45</v>
      </c>
      <c r="B48" s="80" t="s">
        <v>316</v>
      </c>
      <c r="C48" s="80" t="s">
        <v>383</v>
      </c>
      <c r="D48" s="100" t="s">
        <v>396</v>
      </c>
      <c r="F48" s="77"/>
      <c r="G48" s="78"/>
      <c r="H48" s="76">
        <f t="shared" si="2"/>
        <v>0</v>
      </c>
      <c r="I48" s="99"/>
      <c r="K48" s="84">
        <v>1</v>
      </c>
      <c r="L48" s="83">
        <v>1</v>
      </c>
      <c r="M48" s="76">
        <f t="shared" si="0"/>
        <v>1</v>
      </c>
      <c r="N48" s="100"/>
      <c r="P48" s="77">
        <v>1</v>
      </c>
      <c r="Q48" s="78">
        <v>1</v>
      </c>
      <c r="R48" s="76">
        <f t="shared" si="1"/>
        <v>1</v>
      </c>
      <c r="S48" s="99"/>
    </row>
    <row r="49" spans="1:19" ht="105">
      <c r="A49" s="96">
        <v>46</v>
      </c>
      <c r="B49" s="80" t="s">
        <v>316</v>
      </c>
      <c r="C49" s="80" t="s">
        <v>383</v>
      </c>
      <c r="D49" s="100" t="s">
        <v>397</v>
      </c>
      <c r="F49" s="77"/>
      <c r="G49" s="78"/>
      <c r="H49" s="76">
        <f t="shared" si="2"/>
        <v>0</v>
      </c>
      <c r="I49" s="99"/>
      <c r="K49" s="84">
        <v>1</v>
      </c>
      <c r="L49" s="83">
        <v>0.9</v>
      </c>
      <c r="M49" s="76">
        <f t="shared" si="0"/>
        <v>0.9</v>
      </c>
      <c r="N49" s="100" t="s">
        <v>574</v>
      </c>
      <c r="P49" s="77">
        <v>1</v>
      </c>
      <c r="Q49" s="78">
        <v>0.8</v>
      </c>
      <c r="R49" s="76">
        <f t="shared" si="1"/>
        <v>0.8</v>
      </c>
      <c r="S49" s="99" t="s">
        <v>492</v>
      </c>
    </row>
    <row r="50" spans="1:19" ht="168" customHeight="1">
      <c r="A50" s="96">
        <v>47</v>
      </c>
      <c r="B50" s="80" t="s">
        <v>316</v>
      </c>
      <c r="C50" s="80" t="s">
        <v>383</v>
      </c>
      <c r="D50" s="100" t="s">
        <v>400</v>
      </c>
      <c r="F50" s="77"/>
      <c r="G50" s="78"/>
      <c r="H50" s="76">
        <f t="shared" si="2"/>
        <v>0</v>
      </c>
      <c r="I50" s="99"/>
      <c r="K50" s="77">
        <v>1</v>
      </c>
      <c r="L50" s="78">
        <v>0.8</v>
      </c>
      <c r="M50" s="76">
        <f t="shared" si="0"/>
        <v>0.8</v>
      </c>
      <c r="N50" s="100" t="s">
        <v>575</v>
      </c>
      <c r="P50" s="77">
        <v>1</v>
      </c>
      <c r="Q50" s="78">
        <v>0.7</v>
      </c>
      <c r="R50" s="76">
        <f t="shared" si="1"/>
        <v>0.7</v>
      </c>
      <c r="S50" s="99" t="s">
        <v>493</v>
      </c>
    </row>
    <row r="51" spans="1:19" s="125" customFormat="1" ht="99" customHeight="1">
      <c r="A51" s="123">
        <v>48</v>
      </c>
      <c r="B51" s="124" t="s">
        <v>316</v>
      </c>
      <c r="C51" s="124" t="s">
        <v>383</v>
      </c>
      <c r="D51" s="105" t="s">
        <v>403</v>
      </c>
      <c r="F51" s="84"/>
      <c r="G51" s="83"/>
      <c r="H51" s="76">
        <f t="shared" si="2"/>
        <v>0</v>
      </c>
      <c r="I51" s="103"/>
      <c r="K51" s="84">
        <v>1</v>
      </c>
      <c r="L51" s="83">
        <v>0.8</v>
      </c>
      <c r="M51" s="76">
        <f t="shared" si="0"/>
        <v>0.8</v>
      </c>
      <c r="N51" s="105" t="s">
        <v>524</v>
      </c>
      <c r="P51" s="84">
        <v>1</v>
      </c>
      <c r="Q51" s="83">
        <v>0.95</v>
      </c>
      <c r="R51" s="76">
        <f t="shared" si="1"/>
        <v>0.95</v>
      </c>
      <c r="S51" s="103" t="s">
        <v>716</v>
      </c>
    </row>
    <row r="52" spans="1:19" ht="247.5" customHeight="1">
      <c r="A52" s="96">
        <v>49</v>
      </c>
      <c r="B52" s="80" t="s">
        <v>186</v>
      </c>
      <c r="C52" s="80" t="s">
        <v>187</v>
      </c>
      <c r="D52" s="100" t="s">
        <v>188</v>
      </c>
      <c r="F52" s="77"/>
      <c r="G52" s="78"/>
      <c r="H52" s="76">
        <f aca="true" t="shared" si="3" ref="H52:H59">F52*G52</f>
        <v>0</v>
      </c>
      <c r="I52" s="99"/>
      <c r="K52" s="77">
        <v>1</v>
      </c>
      <c r="L52" s="78">
        <v>0.95</v>
      </c>
      <c r="M52" s="76">
        <f aca="true" t="shared" si="4" ref="M52:M59">K52*L52</f>
        <v>0.95</v>
      </c>
      <c r="N52" s="100" t="s">
        <v>277</v>
      </c>
      <c r="P52" s="77">
        <v>1</v>
      </c>
      <c r="Q52" s="78">
        <v>0.7</v>
      </c>
      <c r="R52" s="76">
        <f aca="true" t="shared" si="5" ref="R52:R59">P52*Q52</f>
        <v>0.7</v>
      </c>
      <c r="S52" s="100" t="s">
        <v>278</v>
      </c>
    </row>
    <row r="53" spans="1:19" ht="99.75" customHeight="1">
      <c r="A53" s="96">
        <v>50</v>
      </c>
      <c r="B53" s="80" t="s">
        <v>186</v>
      </c>
      <c r="C53" s="80" t="s">
        <v>187</v>
      </c>
      <c r="D53" s="100" t="s">
        <v>191</v>
      </c>
      <c r="F53" s="77"/>
      <c r="G53" s="78"/>
      <c r="H53" s="76">
        <f t="shared" si="3"/>
        <v>0</v>
      </c>
      <c r="I53" s="99"/>
      <c r="K53" s="77">
        <v>1</v>
      </c>
      <c r="L53" s="78">
        <v>0.9</v>
      </c>
      <c r="M53" s="76">
        <f t="shared" si="4"/>
        <v>0.9</v>
      </c>
      <c r="N53" s="105" t="s">
        <v>261</v>
      </c>
      <c r="P53" s="77">
        <v>1</v>
      </c>
      <c r="Q53" s="78">
        <v>0.9</v>
      </c>
      <c r="R53" s="76">
        <f t="shared" si="5"/>
        <v>0.9</v>
      </c>
      <c r="S53" s="99" t="s">
        <v>250</v>
      </c>
    </row>
    <row r="54" spans="1:19" ht="186.75" customHeight="1">
      <c r="A54" s="96">
        <v>51</v>
      </c>
      <c r="B54" s="80" t="s">
        <v>186</v>
      </c>
      <c r="C54" s="80" t="s">
        <v>187</v>
      </c>
      <c r="D54" s="100" t="s">
        <v>194</v>
      </c>
      <c r="F54" s="77"/>
      <c r="G54" s="78"/>
      <c r="H54" s="76">
        <f t="shared" si="3"/>
        <v>0</v>
      </c>
      <c r="I54" s="99"/>
      <c r="K54" s="77">
        <v>1</v>
      </c>
      <c r="L54" s="83">
        <v>0.65</v>
      </c>
      <c r="M54" s="76">
        <f t="shared" si="4"/>
        <v>0.65</v>
      </c>
      <c r="N54" s="100" t="s">
        <v>279</v>
      </c>
      <c r="P54" s="77">
        <v>1</v>
      </c>
      <c r="Q54" s="83">
        <v>0.8</v>
      </c>
      <c r="R54" s="76">
        <f t="shared" si="5"/>
        <v>0.8</v>
      </c>
      <c r="S54" s="100" t="s">
        <v>280</v>
      </c>
    </row>
    <row r="55" spans="1:19" ht="105">
      <c r="A55" s="96">
        <v>52</v>
      </c>
      <c r="B55" s="80" t="s">
        <v>186</v>
      </c>
      <c r="C55" s="80" t="s">
        <v>187</v>
      </c>
      <c r="D55" s="100" t="s">
        <v>197</v>
      </c>
      <c r="F55" s="77"/>
      <c r="G55" s="78"/>
      <c r="H55" s="76">
        <f t="shared" si="3"/>
        <v>0</v>
      </c>
      <c r="I55" s="99"/>
      <c r="K55" s="77">
        <v>1</v>
      </c>
      <c r="L55" s="78">
        <v>1</v>
      </c>
      <c r="M55" s="76">
        <f t="shared" si="4"/>
        <v>1</v>
      </c>
      <c r="N55" s="100" t="s">
        <v>281</v>
      </c>
      <c r="P55" s="77">
        <v>1</v>
      </c>
      <c r="Q55" s="78">
        <v>0.8</v>
      </c>
      <c r="R55" s="76">
        <f t="shared" si="5"/>
        <v>0.8</v>
      </c>
      <c r="S55" s="99" t="s">
        <v>736</v>
      </c>
    </row>
    <row r="56" spans="1:19" ht="60">
      <c r="A56" s="96">
        <v>53</v>
      </c>
      <c r="B56" s="80" t="s">
        <v>186</v>
      </c>
      <c r="C56" s="80" t="s">
        <v>187</v>
      </c>
      <c r="D56" s="100" t="s">
        <v>200</v>
      </c>
      <c r="F56" s="77"/>
      <c r="G56" s="78"/>
      <c r="H56" s="76">
        <f t="shared" si="3"/>
        <v>0</v>
      </c>
      <c r="I56" s="99"/>
      <c r="K56" s="84">
        <v>1</v>
      </c>
      <c r="L56" s="83">
        <v>1</v>
      </c>
      <c r="M56" s="76">
        <f t="shared" si="4"/>
        <v>1</v>
      </c>
      <c r="N56" s="105" t="s">
        <v>737</v>
      </c>
      <c r="P56" s="77">
        <v>1</v>
      </c>
      <c r="Q56" s="78">
        <v>1</v>
      </c>
      <c r="R56" s="76">
        <f t="shared" si="5"/>
        <v>1</v>
      </c>
      <c r="S56" s="126" t="s">
        <v>282</v>
      </c>
    </row>
    <row r="57" spans="1:19" ht="105">
      <c r="A57" s="96">
        <v>54</v>
      </c>
      <c r="B57" s="80" t="s">
        <v>186</v>
      </c>
      <c r="C57" s="80" t="s">
        <v>187</v>
      </c>
      <c r="D57" s="100" t="s">
        <v>202</v>
      </c>
      <c r="F57" s="77"/>
      <c r="G57" s="78"/>
      <c r="H57" s="76">
        <f t="shared" si="3"/>
        <v>0</v>
      </c>
      <c r="I57" s="99"/>
      <c r="K57" s="84">
        <v>1</v>
      </c>
      <c r="L57" s="83">
        <v>0.98</v>
      </c>
      <c r="M57" s="76">
        <f t="shared" si="4"/>
        <v>0.98</v>
      </c>
      <c r="N57" s="105" t="s">
        <v>274</v>
      </c>
      <c r="P57" s="77">
        <v>1</v>
      </c>
      <c r="Q57" s="83">
        <v>0.7</v>
      </c>
      <c r="R57" s="76">
        <f t="shared" si="5"/>
        <v>0.7</v>
      </c>
      <c r="S57" s="100" t="s">
        <v>283</v>
      </c>
    </row>
    <row r="58" spans="1:19" ht="187.5" customHeight="1">
      <c r="A58" s="96">
        <v>55</v>
      </c>
      <c r="B58" s="80" t="s">
        <v>186</v>
      </c>
      <c r="C58" s="80" t="s">
        <v>187</v>
      </c>
      <c r="D58" s="100" t="s">
        <v>205</v>
      </c>
      <c r="F58" s="77"/>
      <c r="G58" s="78"/>
      <c r="H58" s="76">
        <f t="shared" si="3"/>
        <v>0</v>
      </c>
      <c r="I58" s="99"/>
      <c r="K58" s="77">
        <v>1</v>
      </c>
      <c r="L58" s="78">
        <v>0.7</v>
      </c>
      <c r="M58" s="76">
        <f t="shared" si="4"/>
        <v>0.7</v>
      </c>
      <c r="N58" s="100" t="s">
        <v>284</v>
      </c>
      <c r="P58" s="77">
        <v>1</v>
      </c>
      <c r="Q58" s="78">
        <v>0.8</v>
      </c>
      <c r="R58" s="76">
        <f t="shared" si="5"/>
        <v>0.8</v>
      </c>
      <c r="S58" s="99" t="s">
        <v>285</v>
      </c>
    </row>
    <row r="59" spans="1:19" ht="45">
      <c r="A59" s="96">
        <v>56</v>
      </c>
      <c r="B59" s="80" t="s">
        <v>186</v>
      </c>
      <c r="C59" s="80" t="s">
        <v>187</v>
      </c>
      <c r="D59" s="100" t="s">
        <v>207</v>
      </c>
      <c r="F59" s="77"/>
      <c r="G59" s="78"/>
      <c r="H59" s="76">
        <f t="shared" si="3"/>
        <v>0</v>
      </c>
      <c r="I59" s="99"/>
      <c r="K59" s="77">
        <v>1</v>
      </c>
      <c r="L59" s="78">
        <v>1</v>
      </c>
      <c r="M59" s="76">
        <f t="shared" si="4"/>
        <v>1</v>
      </c>
      <c r="N59" s="99" t="s">
        <v>208</v>
      </c>
      <c r="P59" s="77">
        <v>1</v>
      </c>
      <c r="Q59" s="78">
        <v>1</v>
      </c>
      <c r="R59" s="76">
        <f t="shared" si="5"/>
        <v>1</v>
      </c>
      <c r="S59" s="98" t="s">
        <v>264</v>
      </c>
    </row>
    <row r="60" spans="1:19" ht="306.75" customHeight="1">
      <c r="A60" s="96">
        <v>57</v>
      </c>
      <c r="B60" s="80" t="s">
        <v>15</v>
      </c>
      <c r="C60" s="80" t="s">
        <v>15</v>
      </c>
      <c r="D60" s="100" t="s">
        <v>16</v>
      </c>
      <c r="F60" s="77"/>
      <c r="G60" s="78"/>
      <c r="H60" s="76">
        <f>F60*G60</f>
        <v>0</v>
      </c>
      <c r="I60" s="99"/>
      <c r="K60" s="77">
        <v>1</v>
      </c>
      <c r="L60" s="78">
        <v>1</v>
      </c>
      <c r="M60" s="76">
        <f>K60*L60</f>
        <v>1</v>
      </c>
      <c r="N60" s="99" t="s">
        <v>154</v>
      </c>
      <c r="P60" s="52">
        <v>1</v>
      </c>
      <c r="Q60" s="53">
        <v>0.9</v>
      </c>
      <c r="R60" s="109">
        <f>P60*Q60</f>
        <v>0.9</v>
      </c>
      <c r="S60" s="100" t="s">
        <v>168</v>
      </c>
    </row>
    <row r="61" spans="1:19" ht="366" customHeight="1">
      <c r="A61" s="96">
        <v>58</v>
      </c>
      <c r="B61" s="80" t="s">
        <v>15</v>
      </c>
      <c r="C61" s="80" t="s">
        <v>15</v>
      </c>
      <c r="D61" s="100" t="s">
        <v>57</v>
      </c>
      <c r="F61" s="77"/>
      <c r="G61" s="78"/>
      <c r="H61" s="76">
        <f>F61*G61</f>
        <v>0</v>
      </c>
      <c r="I61" s="99"/>
      <c r="K61" s="77">
        <v>1</v>
      </c>
      <c r="L61" s="78">
        <v>0.9</v>
      </c>
      <c r="M61" s="76">
        <f>K61*L61</f>
        <v>0.9</v>
      </c>
      <c r="N61" s="99" t="s">
        <v>169</v>
      </c>
      <c r="P61" s="52">
        <v>1</v>
      </c>
      <c r="Q61" s="53">
        <v>0.65</v>
      </c>
      <c r="R61" s="109">
        <f>P61*Q61</f>
        <v>0.65</v>
      </c>
      <c r="S61" s="100" t="s">
        <v>177</v>
      </c>
    </row>
    <row r="62" spans="1:19" ht="382.5" customHeight="1">
      <c r="A62" s="96">
        <v>59</v>
      </c>
      <c r="B62" s="80" t="s">
        <v>15</v>
      </c>
      <c r="C62" s="80" t="s">
        <v>15</v>
      </c>
      <c r="D62" s="100" t="s">
        <v>58</v>
      </c>
      <c r="F62" s="77"/>
      <c r="G62" s="78"/>
      <c r="H62" s="76">
        <f>F62*G62</f>
        <v>0</v>
      </c>
      <c r="I62" s="99"/>
      <c r="K62" s="77">
        <v>1</v>
      </c>
      <c r="L62" s="78">
        <v>0.75</v>
      </c>
      <c r="M62" s="76">
        <f>K62*L62</f>
        <v>0.75</v>
      </c>
      <c r="N62" s="99" t="s">
        <v>167</v>
      </c>
      <c r="P62" s="52">
        <v>1</v>
      </c>
      <c r="Q62" s="78">
        <v>0.6</v>
      </c>
      <c r="R62" s="76">
        <f>P62*Q62</f>
        <v>0.6</v>
      </c>
      <c r="S62" s="99" t="s">
        <v>175</v>
      </c>
    </row>
    <row r="63" spans="1:19" ht="128.25" customHeight="1">
      <c r="A63" s="96">
        <v>60</v>
      </c>
      <c r="B63" s="80" t="s">
        <v>15</v>
      </c>
      <c r="C63" s="80" t="s">
        <v>15</v>
      </c>
      <c r="D63" s="100" t="s">
        <v>54</v>
      </c>
      <c r="F63" s="77"/>
      <c r="G63" s="53"/>
      <c r="H63" s="76">
        <f>F63*G63</f>
        <v>0</v>
      </c>
      <c r="I63" s="99"/>
      <c r="K63" s="77">
        <v>1</v>
      </c>
      <c r="L63" s="78">
        <v>1</v>
      </c>
      <c r="M63" s="76">
        <f>K63*L63</f>
        <v>1</v>
      </c>
      <c r="N63" s="99" t="s">
        <v>160</v>
      </c>
      <c r="P63" s="52">
        <v>1</v>
      </c>
      <c r="Q63" s="78">
        <v>0.8</v>
      </c>
      <c r="R63" s="76">
        <f>P63*Q63</f>
        <v>0.8</v>
      </c>
      <c r="S63" s="99" t="s">
        <v>172</v>
      </c>
    </row>
    <row r="64" spans="1:19" ht="144.75" customHeight="1">
      <c r="A64" s="96">
        <v>61</v>
      </c>
      <c r="B64" s="80" t="s">
        <v>15</v>
      </c>
      <c r="C64" s="80" t="s">
        <v>15</v>
      </c>
      <c r="D64" s="100" t="s">
        <v>55</v>
      </c>
      <c r="F64" s="77"/>
      <c r="G64" s="78"/>
      <c r="H64" s="76">
        <f>F64*G64</f>
        <v>0</v>
      </c>
      <c r="I64" s="98"/>
      <c r="K64" s="77">
        <v>1</v>
      </c>
      <c r="L64" s="78">
        <v>0.8</v>
      </c>
      <c r="M64" s="76">
        <f>K64*L64</f>
        <v>0.8</v>
      </c>
      <c r="N64" s="99" t="s">
        <v>162</v>
      </c>
      <c r="P64" s="52">
        <v>1</v>
      </c>
      <c r="Q64" s="78">
        <v>0.7</v>
      </c>
      <c r="R64" s="76">
        <f>P64*Q64</f>
        <v>0.7</v>
      </c>
      <c r="S64" s="99" t="s">
        <v>173</v>
      </c>
    </row>
  </sheetData>
  <sheetProtection/>
  <mergeCells count="4">
    <mergeCell ref="B2:D2"/>
    <mergeCell ref="F2:I2"/>
    <mergeCell ref="K2:N2"/>
    <mergeCell ref="P2:S2"/>
  </mergeCells>
  <printOptions/>
  <pageMargins left="0.511811024" right="0.511811024" top="0.787401575" bottom="0.787401575" header="0.31496062" footer="0.31496062"/>
  <pageSetup orientation="portrait" paperSize="9"/>
</worksheet>
</file>

<file path=xl/worksheets/sheet12.xml><?xml version="1.0" encoding="utf-8"?>
<worksheet xmlns="http://schemas.openxmlformats.org/spreadsheetml/2006/main" xmlns:r="http://schemas.openxmlformats.org/officeDocument/2006/relationships">
  <dimension ref="A1:S64"/>
  <sheetViews>
    <sheetView zoomScale="50" zoomScaleNormal="50" zoomScalePageLayoutView="75" workbookViewId="0" topLeftCell="A61">
      <selection activeCell="A61" sqref="A61"/>
    </sheetView>
  </sheetViews>
  <sheetFormatPr defaultColWidth="8.8515625" defaultRowHeight="15"/>
  <cols>
    <col min="1" max="1" width="3.8515625" style="96" customWidth="1"/>
    <col min="2" max="2" width="16.421875" style="75" bestFit="1" customWidth="1"/>
    <col min="3" max="3" width="20.7109375" style="75" customWidth="1"/>
    <col min="4" max="4" width="44.421875" style="97" customWidth="1"/>
    <col min="5" max="5" width="2.421875" style="97" customWidth="1"/>
    <col min="6" max="6" width="20.140625" style="75" customWidth="1"/>
    <col min="7" max="7" width="14.28125" style="75" customWidth="1"/>
    <col min="8" max="8" width="9.140625" style="75" customWidth="1"/>
    <col min="9" max="9" width="52.8515625" style="116" customWidth="1"/>
    <col min="10" max="10" width="1.8515625" style="97" customWidth="1"/>
    <col min="11" max="11" width="20.140625" style="75" bestFit="1" customWidth="1"/>
    <col min="12" max="12" width="14.28125" style="75" bestFit="1" customWidth="1"/>
    <col min="13" max="13" width="9.140625" style="75" customWidth="1"/>
    <col min="14" max="14" width="58.140625" style="97" customWidth="1"/>
    <col min="15" max="15" width="1.421875" style="97" customWidth="1"/>
    <col min="16" max="16" width="20.140625" style="75" bestFit="1" customWidth="1"/>
    <col min="17" max="17" width="14.28125" style="75" bestFit="1" customWidth="1"/>
    <col min="18" max="18" width="9.140625" style="75" customWidth="1"/>
    <col min="19" max="19" width="63.140625" style="97" customWidth="1"/>
    <col min="20" max="16384" width="8.8515625" style="97" customWidth="1"/>
  </cols>
  <sheetData>
    <row r="1" ht="15">
      <c r="I1" s="97"/>
    </row>
    <row r="2" spans="2:19" ht="39.75" customHeight="1">
      <c r="B2" s="110" t="s">
        <v>17</v>
      </c>
      <c r="C2" s="110"/>
      <c r="D2" s="110"/>
      <c r="F2" s="110" t="s">
        <v>59</v>
      </c>
      <c r="G2" s="110"/>
      <c r="H2" s="110"/>
      <c r="I2" s="110"/>
      <c r="K2" s="111" t="s">
        <v>47</v>
      </c>
      <c r="L2" s="112"/>
      <c r="M2" s="112"/>
      <c r="N2" s="113"/>
      <c r="P2" s="110" t="s">
        <v>63</v>
      </c>
      <c r="Q2" s="110"/>
      <c r="R2" s="110"/>
      <c r="S2" s="110"/>
    </row>
    <row r="3" spans="2:19" ht="45">
      <c r="B3" s="119" t="s">
        <v>0</v>
      </c>
      <c r="C3" s="119" t="s">
        <v>1</v>
      </c>
      <c r="D3" s="120" t="s">
        <v>2</v>
      </c>
      <c r="F3" s="117" t="s">
        <v>18</v>
      </c>
      <c r="G3" s="117" t="s">
        <v>19</v>
      </c>
      <c r="H3" s="117" t="s">
        <v>22</v>
      </c>
      <c r="I3" s="114" t="s">
        <v>20</v>
      </c>
      <c r="K3" s="117" t="s">
        <v>18</v>
      </c>
      <c r="L3" s="117" t="s">
        <v>19</v>
      </c>
      <c r="M3" s="117" t="s">
        <v>22</v>
      </c>
      <c r="N3" s="114" t="s">
        <v>20</v>
      </c>
      <c r="P3" s="117" t="s">
        <v>18</v>
      </c>
      <c r="Q3" s="117" t="s">
        <v>19</v>
      </c>
      <c r="R3" s="117" t="s">
        <v>22</v>
      </c>
      <c r="S3" s="114" t="s">
        <v>20</v>
      </c>
    </row>
    <row r="4" spans="1:19" ht="60">
      <c r="A4" s="96">
        <v>1</v>
      </c>
      <c r="B4" s="80" t="s">
        <v>3</v>
      </c>
      <c r="C4" s="80" t="s">
        <v>4</v>
      </c>
      <c r="D4" s="100" t="s">
        <v>5</v>
      </c>
      <c r="F4" s="77"/>
      <c r="G4" s="78"/>
      <c r="H4" s="76">
        <f>F4*G4</f>
        <v>0</v>
      </c>
      <c r="I4" s="99"/>
      <c r="K4" s="79">
        <v>1</v>
      </c>
      <c r="L4" s="107">
        <v>0.95</v>
      </c>
      <c r="M4" s="76">
        <f aca="true" t="shared" si="0" ref="M4:M51">K4*L4</f>
        <v>0.95</v>
      </c>
      <c r="N4" s="99" t="s">
        <v>133</v>
      </c>
      <c r="P4" s="79">
        <v>1</v>
      </c>
      <c r="Q4" s="107">
        <v>0.9</v>
      </c>
      <c r="R4" s="76">
        <f aca="true" t="shared" si="1" ref="R4:R51">P4*Q4</f>
        <v>0.9</v>
      </c>
      <c r="S4" s="99" t="s">
        <v>134</v>
      </c>
    </row>
    <row r="5" spans="1:19" ht="45">
      <c r="A5" s="96">
        <v>2</v>
      </c>
      <c r="B5" s="80" t="s">
        <v>3</v>
      </c>
      <c r="C5" s="80" t="s">
        <v>4</v>
      </c>
      <c r="D5" s="100" t="s">
        <v>6</v>
      </c>
      <c r="F5" s="77"/>
      <c r="G5" s="78"/>
      <c r="H5" s="76">
        <f aca="true" t="shared" si="2" ref="H5:H51">F5*G5</f>
        <v>0</v>
      </c>
      <c r="I5" s="99"/>
      <c r="K5" s="79">
        <v>1</v>
      </c>
      <c r="L5" s="107">
        <v>0.95</v>
      </c>
      <c r="M5" s="76">
        <f t="shared" si="0"/>
        <v>0.95</v>
      </c>
      <c r="N5" s="99" t="s">
        <v>130</v>
      </c>
      <c r="P5" s="79">
        <v>1</v>
      </c>
      <c r="Q5" s="107">
        <v>1</v>
      </c>
      <c r="R5" s="76">
        <f t="shared" si="1"/>
        <v>1</v>
      </c>
      <c r="S5" s="99"/>
    </row>
    <row r="6" spans="1:19" ht="77.25" customHeight="1">
      <c r="A6" s="96">
        <v>3</v>
      </c>
      <c r="B6" s="80" t="s">
        <v>3</v>
      </c>
      <c r="C6" s="80" t="s">
        <v>4</v>
      </c>
      <c r="D6" s="100" t="s">
        <v>7</v>
      </c>
      <c r="F6" s="77"/>
      <c r="G6" s="78"/>
      <c r="H6" s="76">
        <f t="shared" si="2"/>
        <v>0</v>
      </c>
      <c r="I6" s="99"/>
      <c r="K6" s="79">
        <v>1</v>
      </c>
      <c r="L6" s="107">
        <v>0.9</v>
      </c>
      <c r="M6" s="76">
        <f t="shared" si="0"/>
        <v>0.9</v>
      </c>
      <c r="N6" s="99" t="s">
        <v>126</v>
      </c>
      <c r="P6" s="79">
        <v>1</v>
      </c>
      <c r="Q6" s="107">
        <v>0.85</v>
      </c>
      <c r="R6" s="76">
        <f t="shared" si="1"/>
        <v>0.85</v>
      </c>
      <c r="S6" s="99" t="s">
        <v>151</v>
      </c>
    </row>
    <row r="7" spans="1:19" ht="126.75" customHeight="1">
      <c r="A7" s="96">
        <v>4</v>
      </c>
      <c r="B7" s="80" t="s">
        <v>3</v>
      </c>
      <c r="C7" s="80" t="s">
        <v>4</v>
      </c>
      <c r="D7" s="100" t="s">
        <v>8</v>
      </c>
      <c r="F7" s="77"/>
      <c r="G7" s="78"/>
      <c r="H7" s="76">
        <f t="shared" si="2"/>
        <v>0</v>
      </c>
      <c r="I7" s="99"/>
      <c r="K7" s="79">
        <v>1</v>
      </c>
      <c r="L7" s="107">
        <v>1</v>
      </c>
      <c r="M7" s="76">
        <f t="shared" si="0"/>
        <v>1</v>
      </c>
      <c r="N7" s="99"/>
      <c r="P7" s="79">
        <v>1</v>
      </c>
      <c r="Q7" s="107">
        <v>0.85</v>
      </c>
      <c r="R7" s="76">
        <f t="shared" si="1"/>
        <v>0.85</v>
      </c>
      <c r="S7" s="99" t="s">
        <v>67</v>
      </c>
    </row>
    <row r="8" spans="1:19" ht="48" customHeight="1">
      <c r="A8" s="96">
        <v>5</v>
      </c>
      <c r="B8" s="80" t="s">
        <v>3</v>
      </c>
      <c r="C8" s="80" t="s">
        <v>4</v>
      </c>
      <c r="D8" s="100" t="s">
        <v>9</v>
      </c>
      <c r="F8" s="77"/>
      <c r="G8" s="78"/>
      <c r="H8" s="76">
        <f t="shared" si="2"/>
        <v>0</v>
      </c>
      <c r="I8" s="99"/>
      <c r="K8" s="79">
        <v>1</v>
      </c>
      <c r="L8" s="107">
        <v>1</v>
      </c>
      <c r="M8" s="76">
        <f t="shared" si="0"/>
        <v>1</v>
      </c>
      <c r="N8" s="99"/>
      <c r="P8" s="79">
        <v>1</v>
      </c>
      <c r="Q8" s="107">
        <v>1</v>
      </c>
      <c r="R8" s="76">
        <f t="shared" si="1"/>
        <v>1</v>
      </c>
      <c r="S8" s="99"/>
    </row>
    <row r="9" spans="1:19" ht="99.75" customHeight="1">
      <c r="A9" s="96">
        <v>6</v>
      </c>
      <c r="B9" s="80" t="s">
        <v>3</v>
      </c>
      <c r="C9" s="80" t="s">
        <v>4</v>
      </c>
      <c r="D9" s="100" t="s">
        <v>49</v>
      </c>
      <c r="F9" s="77"/>
      <c r="G9" s="78"/>
      <c r="H9" s="76">
        <f t="shared" si="2"/>
        <v>0</v>
      </c>
      <c r="I9" s="100"/>
      <c r="K9" s="79">
        <v>1</v>
      </c>
      <c r="L9" s="107">
        <v>0.85</v>
      </c>
      <c r="M9" s="76">
        <f t="shared" si="0"/>
        <v>0.85</v>
      </c>
      <c r="N9" s="99" t="s">
        <v>121</v>
      </c>
      <c r="P9" s="79">
        <v>1</v>
      </c>
      <c r="Q9" s="107">
        <v>0.8</v>
      </c>
      <c r="R9" s="76">
        <f t="shared" si="1"/>
        <v>0.8</v>
      </c>
      <c r="S9" s="99" t="s">
        <v>122</v>
      </c>
    </row>
    <row r="10" spans="1:19" ht="48" customHeight="1">
      <c r="A10" s="96">
        <v>7</v>
      </c>
      <c r="B10" s="80" t="s">
        <v>3</v>
      </c>
      <c r="C10" s="80" t="s">
        <v>4</v>
      </c>
      <c r="D10" s="100" t="s">
        <v>10</v>
      </c>
      <c r="F10" s="77"/>
      <c r="G10" s="78"/>
      <c r="H10" s="76">
        <f t="shared" si="2"/>
        <v>0</v>
      </c>
      <c r="I10" s="99"/>
      <c r="K10" s="79">
        <v>1</v>
      </c>
      <c r="L10" s="107">
        <v>0.8</v>
      </c>
      <c r="M10" s="76">
        <f t="shared" si="0"/>
        <v>0.8</v>
      </c>
      <c r="N10" s="99" t="s">
        <v>116</v>
      </c>
      <c r="P10" s="79">
        <v>1</v>
      </c>
      <c r="Q10" s="107">
        <v>0.85</v>
      </c>
      <c r="R10" s="76">
        <f t="shared" si="1"/>
        <v>0.85</v>
      </c>
      <c r="S10" s="99" t="s">
        <v>69</v>
      </c>
    </row>
    <row r="11" spans="1:19" ht="45">
      <c r="A11" s="96">
        <v>8</v>
      </c>
      <c r="B11" s="80" t="s">
        <v>3</v>
      </c>
      <c r="C11" s="80" t="s">
        <v>4</v>
      </c>
      <c r="D11" s="100" t="s">
        <v>11</v>
      </c>
      <c r="F11" s="77"/>
      <c r="G11" s="78"/>
      <c r="H11" s="76">
        <f t="shared" si="2"/>
        <v>0</v>
      </c>
      <c r="I11" s="100"/>
      <c r="K11" s="79">
        <v>1</v>
      </c>
      <c r="L11" s="107">
        <v>0.9</v>
      </c>
      <c r="M11" s="76">
        <f t="shared" si="0"/>
        <v>0.9</v>
      </c>
      <c r="N11" s="99" t="s">
        <v>70</v>
      </c>
      <c r="P11" s="79">
        <v>1</v>
      </c>
      <c r="Q11" s="107">
        <v>0.8</v>
      </c>
      <c r="R11" s="76">
        <f t="shared" si="1"/>
        <v>0.8</v>
      </c>
      <c r="S11" s="99" t="s">
        <v>112</v>
      </c>
    </row>
    <row r="12" spans="1:19" ht="75">
      <c r="A12" s="96">
        <v>9</v>
      </c>
      <c r="B12" s="80" t="s">
        <v>3</v>
      </c>
      <c r="C12" s="80" t="s">
        <v>4</v>
      </c>
      <c r="D12" s="100" t="s">
        <v>12</v>
      </c>
      <c r="F12" s="77"/>
      <c r="G12" s="78"/>
      <c r="H12" s="76">
        <f t="shared" si="2"/>
        <v>0</v>
      </c>
      <c r="I12" s="99"/>
      <c r="K12" s="79">
        <v>1</v>
      </c>
      <c r="L12" s="107">
        <v>0.7</v>
      </c>
      <c r="M12" s="76">
        <f t="shared" si="0"/>
        <v>0.7</v>
      </c>
      <c r="N12" s="99" t="s">
        <v>105</v>
      </c>
      <c r="P12" s="79">
        <v>1</v>
      </c>
      <c r="Q12" s="107">
        <v>0.7</v>
      </c>
      <c r="R12" s="76">
        <f t="shared" si="1"/>
        <v>0.7</v>
      </c>
      <c r="S12" s="99" t="s">
        <v>105</v>
      </c>
    </row>
    <row r="13" spans="1:19" ht="84" customHeight="1">
      <c r="A13" s="96">
        <v>10</v>
      </c>
      <c r="B13" s="80" t="s">
        <v>3</v>
      </c>
      <c r="C13" s="80" t="s">
        <v>13</v>
      </c>
      <c r="D13" s="100" t="s">
        <v>50</v>
      </c>
      <c r="F13" s="52"/>
      <c r="G13" s="53"/>
      <c r="H13" s="76">
        <f t="shared" si="2"/>
        <v>0</v>
      </c>
      <c r="I13" s="99"/>
      <c r="K13" s="79">
        <v>1</v>
      </c>
      <c r="L13" s="107">
        <v>0.9</v>
      </c>
      <c r="M13" s="76">
        <f t="shared" si="0"/>
        <v>0.9</v>
      </c>
      <c r="N13" s="99" t="s">
        <v>107</v>
      </c>
      <c r="P13" s="79">
        <v>1</v>
      </c>
      <c r="Q13" s="107">
        <v>0.65</v>
      </c>
      <c r="R13" s="76">
        <f t="shared" si="1"/>
        <v>0.65</v>
      </c>
      <c r="S13" s="99" t="s">
        <v>110</v>
      </c>
    </row>
    <row r="14" spans="1:19" ht="60">
      <c r="A14" s="96">
        <v>11</v>
      </c>
      <c r="B14" s="80" t="s">
        <v>3</v>
      </c>
      <c r="C14" s="80" t="s">
        <v>13</v>
      </c>
      <c r="D14" s="100" t="s">
        <v>51</v>
      </c>
      <c r="F14" s="52"/>
      <c r="G14" s="53"/>
      <c r="H14" s="76">
        <f t="shared" si="2"/>
        <v>0</v>
      </c>
      <c r="I14" s="99"/>
      <c r="K14" s="79">
        <v>1</v>
      </c>
      <c r="L14" s="107">
        <v>0.85</v>
      </c>
      <c r="M14" s="76">
        <f t="shared" si="0"/>
        <v>0.85</v>
      </c>
      <c r="N14" s="99" t="s">
        <v>72</v>
      </c>
      <c r="P14" s="79">
        <v>1</v>
      </c>
      <c r="Q14" s="107">
        <v>0.75</v>
      </c>
      <c r="R14" s="76">
        <f t="shared" si="1"/>
        <v>0.75</v>
      </c>
      <c r="S14" s="99" t="s">
        <v>71</v>
      </c>
    </row>
    <row r="15" spans="1:19" ht="105">
      <c r="A15" s="96">
        <v>12</v>
      </c>
      <c r="B15" s="80" t="s">
        <v>3</v>
      </c>
      <c r="C15" s="80" t="s">
        <v>56</v>
      </c>
      <c r="D15" s="100" t="s">
        <v>52</v>
      </c>
      <c r="F15" s="52"/>
      <c r="G15" s="53"/>
      <c r="H15" s="76">
        <f t="shared" si="2"/>
        <v>0</v>
      </c>
      <c r="I15" s="99"/>
      <c r="K15" s="79">
        <v>1</v>
      </c>
      <c r="L15" s="107">
        <v>0.7</v>
      </c>
      <c r="M15" s="76">
        <f t="shared" si="0"/>
        <v>0.7</v>
      </c>
      <c r="N15" s="99" t="s">
        <v>73</v>
      </c>
      <c r="P15" s="79">
        <v>1</v>
      </c>
      <c r="Q15" s="107">
        <v>1</v>
      </c>
      <c r="R15" s="76">
        <f t="shared" si="1"/>
        <v>1</v>
      </c>
      <c r="S15" s="99"/>
    </row>
    <row r="16" spans="1:19" ht="51.75" customHeight="1">
      <c r="A16" s="96">
        <v>13</v>
      </c>
      <c r="B16" s="80" t="s">
        <v>3</v>
      </c>
      <c r="C16" s="80" t="s">
        <v>56</v>
      </c>
      <c r="D16" s="100" t="s">
        <v>14</v>
      </c>
      <c r="F16" s="77"/>
      <c r="G16" s="78"/>
      <c r="H16" s="76">
        <f t="shared" si="2"/>
        <v>0</v>
      </c>
      <c r="I16" s="99"/>
      <c r="K16" s="79">
        <v>1</v>
      </c>
      <c r="L16" s="107">
        <v>0.85</v>
      </c>
      <c r="M16" s="76">
        <f t="shared" si="0"/>
        <v>0.85</v>
      </c>
      <c r="N16" s="99" t="s">
        <v>98</v>
      </c>
      <c r="P16" s="79">
        <v>1</v>
      </c>
      <c r="Q16" s="107">
        <v>0.9</v>
      </c>
      <c r="R16" s="76">
        <f t="shared" si="1"/>
        <v>0.9</v>
      </c>
      <c r="S16" s="99" t="s">
        <v>98</v>
      </c>
    </row>
    <row r="17" spans="1:19" ht="48" customHeight="1">
      <c r="A17" s="96">
        <v>14</v>
      </c>
      <c r="B17" s="80" t="s">
        <v>3</v>
      </c>
      <c r="C17" s="80" t="s">
        <v>56</v>
      </c>
      <c r="D17" s="100" t="s">
        <v>53</v>
      </c>
      <c r="F17" s="52"/>
      <c r="G17" s="53"/>
      <c r="H17" s="76">
        <f t="shared" si="2"/>
        <v>0</v>
      </c>
      <c r="I17" s="99">
        <v>0</v>
      </c>
      <c r="K17" s="79">
        <v>1</v>
      </c>
      <c r="L17" s="107">
        <v>0.7</v>
      </c>
      <c r="M17" s="76">
        <f t="shared" si="0"/>
        <v>0.7</v>
      </c>
      <c r="N17" s="99" t="s">
        <v>99</v>
      </c>
      <c r="P17" s="79">
        <v>1</v>
      </c>
      <c r="Q17" s="107">
        <v>1</v>
      </c>
      <c r="R17" s="76">
        <f t="shared" si="1"/>
        <v>1</v>
      </c>
      <c r="S17" s="99"/>
    </row>
    <row r="18" spans="1:19" s="125" customFormat="1" ht="353.25" customHeight="1">
      <c r="A18" s="123">
        <v>15</v>
      </c>
      <c r="B18" s="124" t="s">
        <v>316</v>
      </c>
      <c r="C18" s="124" t="s">
        <v>317</v>
      </c>
      <c r="D18" s="105" t="s">
        <v>318</v>
      </c>
      <c r="F18" s="84"/>
      <c r="G18" s="83"/>
      <c r="H18" s="76">
        <f t="shared" si="2"/>
        <v>0</v>
      </c>
      <c r="I18" s="103"/>
      <c r="K18" s="84">
        <v>1</v>
      </c>
      <c r="L18" s="83">
        <v>1</v>
      </c>
      <c r="M18" s="76">
        <f t="shared" si="0"/>
        <v>1</v>
      </c>
      <c r="N18" s="105" t="s">
        <v>576</v>
      </c>
      <c r="P18" s="84">
        <v>1</v>
      </c>
      <c r="Q18" s="83">
        <v>0.7</v>
      </c>
      <c r="R18" s="76">
        <f t="shared" si="1"/>
        <v>0.7</v>
      </c>
      <c r="S18" s="103" t="s">
        <v>577</v>
      </c>
    </row>
    <row r="19" spans="1:19" ht="243.75" customHeight="1">
      <c r="A19" s="96">
        <v>16</v>
      </c>
      <c r="B19" s="80" t="s">
        <v>316</v>
      </c>
      <c r="C19" s="80" t="s">
        <v>317</v>
      </c>
      <c r="D19" s="100" t="s">
        <v>320</v>
      </c>
      <c r="F19" s="77"/>
      <c r="G19" s="78"/>
      <c r="H19" s="76">
        <f t="shared" si="2"/>
        <v>0</v>
      </c>
      <c r="I19" s="99"/>
      <c r="K19" s="77">
        <v>1</v>
      </c>
      <c r="L19" s="83">
        <v>1</v>
      </c>
      <c r="M19" s="76">
        <f t="shared" si="0"/>
        <v>1</v>
      </c>
      <c r="N19" s="100" t="s">
        <v>578</v>
      </c>
      <c r="P19" s="77">
        <v>1</v>
      </c>
      <c r="Q19" s="78">
        <v>0.6</v>
      </c>
      <c r="R19" s="76">
        <f t="shared" si="1"/>
        <v>0.6</v>
      </c>
      <c r="S19" s="99" t="s">
        <v>579</v>
      </c>
    </row>
    <row r="20" spans="1:19" ht="317.25" customHeight="1">
      <c r="A20" s="96" t="s">
        <v>322</v>
      </c>
      <c r="B20" s="80" t="s">
        <v>316</v>
      </c>
      <c r="C20" s="80" t="s">
        <v>317</v>
      </c>
      <c r="D20" s="100" t="s">
        <v>323</v>
      </c>
      <c r="F20" s="77"/>
      <c r="G20" s="78"/>
      <c r="H20" s="76">
        <f t="shared" si="2"/>
        <v>0</v>
      </c>
      <c r="I20" s="99"/>
      <c r="K20" s="77">
        <v>1</v>
      </c>
      <c r="L20" s="83">
        <v>0.95</v>
      </c>
      <c r="M20" s="76">
        <f t="shared" si="0"/>
        <v>0.95</v>
      </c>
      <c r="N20" s="100" t="s">
        <v>580</v>
      </c>
      <c r="P20" s="77">
        <v>1</v>
      </c>
      <c r="Q20" s="78">
        <v>0.6</v>
      </c>
      <c r="R20" s="76">
        <f t="shared" si="1"/>
        <v>0.6</v>
      </c>
      <c r="S20" s="99" t="s">
        <v>581</v>
      </c>
    </row>
    <row r="21" spans="1:19" ht="249" customHeight="1">
      <c r="A21" s="96">
        <v>18</v>
      </c>
      <c r="B21" s="80" t="s">
        <v>316</v>
      </c>
      <c r="C21" s="80" t="s">
        <v>317</v>
      </c>
      <c r="D21" s="100" t="s">
        <v>325</v>
      </c>
      <c r="F21" s="77"/>
      <c r="G21" s="78"/>
      <c r="H21" s="76">
        <f t="shared" si="2"/>
        <v>0</v>
      </c>
      <c r="I21" s="99"/>
      <c r="K21" s="77">
        <v>1</v>
      </c>
      <c r="L21" s="83">
        <v>1</v>
      </c>
      <c r="M21" s="76">
        <f t="shared" si="0"/>
        <v>1</v>
      </c>
      <c r="N21" s="100" t="s">
        <v>582</v>
      </c>
      <c r="P21" s="77">
        <v>1</v>
      </c>
      <c r="Q21" s="57">
        <v>0.1</v>
      </c>
      <c r="R21" s="76">
        <f t="shared" si="1"/>
        <v>0.1</v>
      </c>
      <c r="S21" s="99" t="s">
        <v>583</v>
      </c>
    </row>
    <row r="22" spans="1:19" ht="323.25" customHeight="1">
      <c r="A22" s="96">
        <v>19</v>
      </c>
      <c r="B22" s="80" t="s">
        <v>316</v>
      </c>
      <c r="C22" s="80" t="s">
        <v>317</v>
      </c>
      <c r="D22" s="100" t="s">
        <v>327</v>
      </c>
      <c r="F22" s="77"/>
      <c r="G22" s="78"/>
      <c r="H22" s="76">
        <f t="shared" si="2"/>
        <v>0</v>
      </c>
      <c r="I22" s="99"/>
      <c r="K22" s="77">
        <v>1</v>
      </c>
      <c r="L22" s="83">
        <v>1</v>
      </c>
      <c r="M22" s="76">
        <f t="shared" si="0"/>
        <v>1</v>
      </c>
      <c r="N22" s="99" t="s">
        <v>531</v>
      </c>
      <c r="P22" s="77">
        <v>1</v>
      </c>
      <c r="Q22" s="57">
        <v>0.3</v>
      </c>
      <c r="R22" s="76">
        <f t="shared" si="1"/>
        <v>0.3</v>
      </c>
      <c r="S22" s="99" t="s">
        <v>584</v>
      </c>
    </row>
    <row r="23" spans="1:19" ht="207" customHeight="1">
      <c r="A23" s="96">
        <v>20</v>
      </c>
      <c r="B23" s="80" t="s">
        <v>316</v>
      </c>
      <c r="C23" s="80" t="s">
        <v>317</v>
      </c>
      <c r="D23" s="100" t="s">
        <v>330</v>
      </c>
      <c r="F23" s="77"/>
      <c r="G23" s="78"/>
      <c r="H23" s="76">
        <f t="shared" si="2"/>
        <v>0</v>
      </c>
      <c r="I23" s="99"/>
      <c r="K23" s="77">
        <v>1</v>
      </c>
      <c r="L23" s="83">
        <v>1</v>
      </c>
      <c r="M23" s="76">
        <f t="shared" si="0"/>
        <v>1</v>
      </c>
      <c r="N23" s="100" t="s">
        <v>585</v>
      </c>
      <c r="P23" s="77">
        <v>1</v>
      </c>
      <c r="Q23" s="57">
        <v>0.1</v>
      </c>
      <c r="R23" s="76">
        <f t="shared" si="1"/>
        <v>0.1</v>
      </c>
      <c r="S23" s="99" t="s">
        <v>586</v>
      </c>
    </row>
    <row r="24" spans="1:19" ht="90">
      <c r="A24" s="96">
        <v>21</v>
      </c>
      <c r="B24" s="80" t="s">
        <v>316</v>
      </c>
      <c r="C24" s="80" t="s">
        <v>317</v>
      </c>
      <c r="D24" s="100" t="s">
        <v>332</v>
      </c>
      <c r="F24" s="77"/>
      <c r="G24" s="57"/>
      <c r="H24" s="76">
        <f t="shared" si="2"/>
        <v>0</v>
      </c>
      <c r="I24" s="99"/>
      <c r="K24" s="77">
        <v>1</v>
      </c>
      <c r="L24" s="83">
        <v>0.8</v>
      </c>
      <c r="M24" s="76">
        <f t="shared" si="0"/>
        <v>0.8</v>
      </c>
      <c r="N24" s="100" t="s">
        <v>560</v>
      </c>
      <c r="P24" s="77">
        <v>1</v>
      </c>
      <c r="Q24" s="57">
        <v>0.2</v>
      </c>
      <c r="R24" s="76">
        <f t="shared" si="1"/>
        <v>0.2</v>
      </c>
      <c r="S24" s="101" t="s">
        <v>587</v>
      </c>
    </row>
    <row r="25" spans="1:19" ht="223.5" customHeight="1">
      <c r="A25" s="96">
        <v>22</v>
      </c>
      <c r="B25" s="80" t="s">
        <v>316</v>
      </c>
      <c r="C25" s="80" t="s">
        <v>317</v>
      </c>
      <c r="D25" s="100" t="s">
        <v>333</v>
      </c>
      <c r="F25" s="77"/>
      <c r="G25" s="83"/>
      <c r="H25" s="76">
        <f t="shared" si="2"/>
        <v>0</v>
      </c>
      <c r="I25" s="103"/>
      <c r="K25" s="77">
        <v>1</v>
      </c>
      <c r="L25" s="83">
        <v>1</v>
      </c>
      <c r="M25" s="76">
        <f t="shared" si="0"/>
        <v>1</v>
      </c>
      <c r="N25" s="100" t="s">
        <v>588</v>
      </c>
      <c r="P25" s="77">
        <v>1</v>
      </c>
      <c r="Q25" s="57">
        <v>0.1</v>
      </c>
      <c r="R25" s="76">
        <f t="shared" si="1"/>
        <v>0.1</v>
      </c>
      <c r="S25" s="99" t="s">
        <v>589</v>
      </c>
    </row>
    <row r="26" spans="1:19" ht="112.5" customHeight="1">
      <c r="A26" s="96">
        <v>23</v>
      </c>
      <c r="B26" s="80" t="s">
        <v>316</v>
      </c>
      <c r="C26" s="80" t="s">
        <v>317</v>
      </c>
      <c r="D26" s="100" t="s">
        <v>336</v>
      </c>
      <c r="F26" s="77"/>
      <c r="G26" s="78"/>
      <c r="H26" s="76">
        <f t="shared" si="2"/>
        <v>0</v>
      </c>
      <c r="I26" s="99"/>
      <c r="J26" s="97" t="s">
        <v>322</v>
      </c>
      <c r="K26" s="77">
        <v>1</v>
      </c>
      <c r="L26" s="57">
        <v>0.7</v>
      </c>
      <c r="M26" s="76">
        <f t="shared" si="0"/>
        <v>0.7</v>
      </c>
      <c r="N26" s="100" t="s">
        <v>590</v>
      </c>
      <c r="P26" s="77">
        <v>1</v>
      </c>
      <c r="Q26" s="57">
        <v>0.2</v>
      </c>
      <c r="R26" s="76">
        <f t="shared" si="1"/>
        <v>0.2</v>
      </c>
      <c r="S26" s="99" t="s">
        <v>470</v>
      </c>
    </row>
    <row r="27" spans="1:19" ht="113.25" customHeight="1">
      <c r="A27" s="96">
        <v>24</v>
      </c>
      <c r="B27" s="80" t="s">
        <v>316</v>
      </c>
      <c r="C27" s="80" t="s">
        <v>317</v>
      </c>
      <c r="D27" s="100" t="s">
        <v>339</v>
      </c>
      <c r="F27" s="77"/>
      <c r="G27" s="78"/>
      <c r="H27" s="76">
        <f t="shared" si="2"/>
        <v>0</v>
      </c>
      <c r="I27" s="99"/>
      <c r="K27" s="77">
        <v>1</v>
      </c>
      <c r="L27" s="83">
        <v>1</v>
      </c>
      <c r="M27" s="76">
        <f t="shared" si="0"/>
        <v>1</v>
      </c>
      <c r="N27" s="100" t="s">
        <v>591</v>
      </c>
      <c r="P27" s="77">
        <v>1</v>
      </c>
      <c r="Q27" s="57">
        <v>0.2</v>
      </c>
      <c r="R27" s="76">
        <f t="shared" si="1"/>
        <v>0.2</v>
      </c>
      <c r="S27" s="99" t="s">
        <v>592</v>
      </c>
    </row>
    <row r="28" spans="1:19" ht="105">
      <c r="A28" s="96">
        <v>25</v>
      </c>
      <c r="B28" s="80" t="s">
        <v>316</v>
      </c>
      <c r="C28" s="80" t="s">
        <v>317</v>
      </c>
      <c r="D28" s="100" t="s">
        <v>341</v>
      </c>
      <c r="F28" s="77"/>
      <c r="G28" s="78"/>
      <c r="H28" s="76">
        <f t="shared" si="2"/>
        <v>0</v>
      </c>
      <c r="I28" s="99"/>
      <c r="K28" s="84">
        <v>1</v>
      </c>
      <c r="L28" s="83">
        <v>1</v>
      </c>
      <c r="M28" s="76">
        <f t="shared" si="0"/>
        <v>1</v>
      </c>
      <c r="N28" s="100" t="s">
        <v>593</v>
      </c>
      <c r="P28" s="77">
        <v>1</v>
      </c>
      <c r="Q28" s="57">
        <v>0.2</v>
      </c>
      <c r="R28" s="76">
        <f t="shared" si="1"/>
        <v>0.2</v>
      </c>
      <c r="S28" s="99" t="s">
        <v>594</v>
      </c>
    </row>
    <row r="29" spans="1:19" ht="155.25" customHeight="1">
      <c r="A29" s="96">
        <v>26</v>
      </c>
      <c r="B29" s="80" t="s">
        <v>316</v>
      </c>
      <c r="C29" s="80" t="s">
        <v>317</v>
      </c>
      <c r="D29" s="100" t="s">
        <v>342</v>
      </c>
      <c r="F29" s="77"/>
      <c r="G29" s="78"/>
      <c r="H29" s="76">
        <f t="shared" si="2"/>
        <v>0</v>
      </c>
      <c r="I29" s="99"/>
      <c r="K29" s="84">
        <v>1</v>
      </c>
      <c r="L29" s="57">
        <v>0.6</v>
      </c>
      <c r="M29" s="76">
        <f t="shared" si="0"/>
        <v>0.6</v>
      </c>
      <c r="N29" s="100" t="s">
        <v>595</v>
      </c>
      <c r="P29" s="77">
        <v>1</v>
      </c>
      <c r="Q29" s="57">
        <v>0.2</v>
      </c>
      <c r="R29" s="76">
        <f t="shared" si="1"/>
        <v>0.2</v>
      </c>
      <c r="S29" s="99" t="s">
        <v>470</v>
      </c>
    </row>
    <row r="30" spans="1:19" ht="68.25" customHeight="1">
      <c r="A30" s="96">
        <v>27</v>
      </c>
      <c r="B30" s="80" t="s">
        <v>316</v>
      </c>
      <c r="C30" s="80" t="s">
        <v>317</v>
      </c>
      <c r="D30" s="100" t="s">
        <v>344</v>
      </c>
      <c r="F30" s="84"/>
      <c r="G30" s="83"/>
      <c r="H30" s="76">
        <f t="shared" si="2"/>
        <v>0</v>
      </c>
      <c r="I30" s="99"/>
      <c r="K30" s="84">
        <v>1</v>
      </c>
      <c r="L30" s="57">
        <v>1</v>
      </c>
      <c r="M30" s="76">
        <f t="shared" si="0"/>
        <v>1</v>
      </c>
      <c r="N30" s="99" t="s">
        <v>565</v>
      </c>
      <c r="P30" s="84">
        <v>1</v>
      </c>
      <c r="Q30" s="57">
        <v>0.2</v>
      </c>
      <c r="R30" s="76">
        <f t="shared" si="1"/>
        <v>0.2</v>
      </c>
      <c r="S30" s="99" t="s">
        <v>473</v>
      </c>
    </row>
    <row r="31" spans="1:19" ht="247.5" customHeight="1">
      <c r="A31" s="96">
        <v>28</v>
      </c>
      <c r="B31" s="80" t="s">
        <v>316</v>
      </c>
      <c r="C31" s="80" t="s">
        <v>346</v>
      </c>
      <c r="D31" s="100" t="s">
        <v>347</v>
      </c>
      <c r="F31" s="84"/>
      <c r="G31" s="83"/>
      <c r="H31" s="76">
        <f t="shared" si="2"/>
        <v>0</v>
      </c>
      <c r="I31" s="99"/>
      <c r="K31" s="84">
        <v>1</v>
      </c>
      <c r="L31" s="83">
        <v>0.9</v>
      </c>
      <c r="M31" s="76">
        <f t="shared" si="0"/>
        <v>0.9</v>
      </c>
      <c r="N31" s="100" t="s">
        <v>596</v>
      </c>
      <c r="P31" s="77">
        <v>1</v>
      </c>
      <c r="Q31" s="57">
        <v>0.5</v>
      </c>
      <c r="R31" s="76">
        <f t="shared" si="1"/>
        <v>0.5</v>
      </c>
      <c r="S31" s="99" t="s">
        <v>567</v>
      </c>
    </row>
    <row r="32" spans="1:19" ht="129" customHeight="1">
      <c r="A32" s="96">
        <v>29</v>
      </c>
      <c r="B32" s="80" t="s">
        <v>316</v>
      </c>
      <c r="C32" s="80" t="s">
        <v>346</v>
      </c>
      <c r="D32" s="100" t="s">
        <v>350</v>
      </c>
      <c r="F32" s="84"/>
      <c r="G32" s="83"/>
      <c r="H32" s="76">
        <f t="shared" si="2"/>
        <v>0</v>
      </c>
      <c r="I32" s="99"/>
      <c r="K32" s="84">
        <v>1</v>
      </c>
      <c r="L32" s="57">
        <v>0.8</v>
      </c>
      <c r="M32" s="76">
        <f t="shared" si="0"/>
        <v>0.8</v>
      </c>
      <c r="N32" s="100" t="s">
        <v>597</v>
      </c>
      <c r="P32" s="77">
        <v>1</v>
      </c>
      <c r="Q32" s="57">
        <v>0.5</v>
      </c>
      <c r="R32" s="76">
        <f t="shared" si="1"/>
        <v>0.5</v>
      </c>
      <c r="S32" s="99" t="s">
        <v>543</v>
      </c>
    </row>
    <row r="33" spans="1:19" ht="105">
      <c r="A33" s="96">
        <v>30</v>
      </c>
      <c r="B33" s="80" t="s">
        <v>316</v>
      </c>
      <c r="C33" s="80" t="s">
        <v>346</v>
      </c>
      <c r="D33" s="100" t="s">
        <v>353</v>
      </c>
      <c r="F33" s="77"/>
      <c r="G33" s="78"/>
      <c r="H33" s="76">
        <f t="shared" si="2"/>
        <v>0</v>
      </c>
      <c r="I33" s="99"/>
      <c r="K33" s="77">
        <v>1</v>
      </c>
      <c r="L33" s="83">
        <v>1</v>
      </c>
      <c r="M33" s="76">
        <f t="shared" si="0"/>
        <v>1</v>
      </c>
      <c r="N33" s="100" t="s">
        <v>516</v>
      </c>
      <c r="P33" s="77">
        <v>0</v>
      </c>
      <c r="Q33" s="78"/>
      <c r="R33" s="76">
        <f t="shared" si="1"/>
        <v>0</v>
      </c>
      <c r="S33" s="99" t="s">
        <v>478</v>
      </c>
    </row>
    <row r="34" spans="1:19" ht="133.5" customHeight="1">
      <c r="A34" s="96">
        <v>31</v>
      </c>
      <c r="B34" s="80" t="s">
        <v>316</v>
      </c>
      <c r="C34" s="80" t="s">
        <v>346</v>
      </c>
      <c r="D34" s="100" t="s">
        <v>356</v>
      </c>
      <c r="F34" s="77"/>
      <c r="G34" s="78"/>
      <c r="H34" s="76">
        <f t="shared" si="2"/>
        <v>0</v>
      </c>
      <c r="I34" s="99"/>
      <c r="K34" s="77">
        <v>1</v>
      </c>
      <c r="L34" s="83">
        <v>1</v>
      </c>
      <c r="M34" s="76">
        <f t="shared" si="0"/>
        <v>1</v>
      </c>
      <c r="N34" s="100" t="s">
        <v>544</v>
      </c>
      <c r="P34" s="77">
        <v>0</v>
      </c>
      <c r="Q34" s="78"/>
      <c r="R34" s="76">
        <f t="shared" si="1"/>
        <v>0</v>
      </c>
      <c r="S34" s="99" t="s">
        <v>478</v>
      </c>
    </row>
    <row r="35" spans="1:19" ht="195" customHeight="1">
      <c r="A35" s="96">
        <v>32</v>
      </c>
      <c r="B35" s="80" t="s">
        <v>316</v>
      </c>
      <c r="C35" s="80" t="s">
        <v>346</v>
      </c>
      <c r="D35" s="100" t="s">
        <v>359</v>
      </c>
      <c r="F35" s="77"/>
      <c r="G35" s="78"/>
      <c r="H35" s="76">
        <f t="shared" si="2"/>
        <v>0</v>
      </c>
      <c r="I35" s="99"/>
      <c r="K35" s="77">
        <v>1</v>
      </c>
      <c r="L35" s="83">
        <v>1</v>
      </c>
      <c r="M35" s="76">
        <f t="shared" si="0"/>
        <v>1</v>
      </c>
      <c r="N35" s="100" t="s">
        <v>598</v>
      </c>
      <c r="P35" s="77">
        <v>1</v>
      </c>
      <c r="Q35" s="78">
        <v>0.4</v>
      </c>
      <c r="R35" s="76">
        <f t="shared" si="1"/>
        <v>0.4</v>
      </c>
      <c r="S35" s="99" t="s">
        <v>360</v>
      </c>
    </row>
    <row r="36" spans="1:19" ht="94.5" customHeight="1">
      <c r="A36" s="96">
        <v>33</v>
      </c>
      <c r="B36" s="108" t="s">
        <v>316</v>
      </c>
      <c r="C36" s="108" t="s">
        <v>346</v>
      </c>
      <c r="D36" s="106" t="s">
        <v>362</v>
      </c>
      <c r="F36" s="77"/>
      <c r="G36" s="78"/>
      <c r="H36" s="76">
        <f t="shared" si="2"/>
        <v>0</v>
      </c>
      <c r="I36" s="99"/>
      <c r="K36" s="77">
        <v>1</v>
      </c>
      <c r="L36" s="83">
        <v>1</v>
      </c>
      <c r="M36" s="76">
        <f t="shared" si="0"/>
        <v>1</v>
      </c>
      <c r="N36" s="100" t="s">
        <v>599</v>
      </c>
      <c r="P36" s="77">
        <v>1</v>
      </c>
      <c r="Q36" s="78">
        <v>0.4</v>
      </c>
      <c r="R36" s="76">
        <f t="shared" si="1"/>
        <v>0.4</v>
      </c>
      <c r="S36" s="99" t="s">
        <v>480</v>
      </c>
    </row>
    <row r="37" spans="1:19" ht="81.75" customHeight="1">
      <c r="A37" s="96">
        <v>34</v>
      </c>
      <c r="B37" s="80" t="s">
        <v>316</v>
      </c>
      <c r="C37" s="80" t="s">
        <v>346</v>
      </c>
      <c r="D37" s="100" t="s">
        <v>365</v>
      </c>
      <c r="F37" s="77"/>
      <c r="G37" s="78"/>
      <c r="H37" s="76">
        <f t="shared" si="2"/>
        <v>0</v>
      </c>
      <c r="I37" s="100"/>
      <c r="K37" s="77">
        <v>1</v>
      </c>
      <c r="L37" s="83">
        <v>1</v>
      </c>
      <c r="M37" s="76">
        <f t="shared" si="0"/>
        <v>1</v>
      </c>
      <c r="N37" s="100" t="s">
        <v>600</v>
      </c>
      <c r="P37" s="77">
        <v>1</v>
      </c>
      <c r="Q37" s="78">
        <v>0.4</v>
      </c>
      <c r="R37" s="76">
        <f t="shared" si="1"/>
        <v>0.4</v>
      </c>
      <c r="S37" s="100" t="s">
        <v>366</v>
      </c>
    </row>
    <row r="38" spans="1:19" ht="63" customHeight="1">
      <c r="A38" s="96">
        <v>35</v>
      </c>
      <c r="B38" s="80" t="s">
        <v>316</v>
      </c>
      <c r="C38" s="80" t="s">
        <v>346</v>
      </c>
      <c r="D38" s="100" t="s">
        <v>368</v>
      </c>
      <c r="F38" s="77"/>
      <c r="G38" s="78"/>
      <c r="H38" s="76">
        <f t="shared" si="2"/>
        <v>0</v>
      </c>
      <c r="I38" s="99"/>
      <c r="K38" s="77">
        <v>1</v>
      </c>
      <c r="L38" s="83">
        <v>1</v>
      </c>
      <c r="M38" s="76">
        <f t="shared" si="0"/>
        <v>1</v>
      </c>
      <c r="N38" s="100" t="s">
        <v>601</v>
      </c>
      <c r="P38" s="77">
        <v>1</v>
      </c>
      <c r="Q38" s="78">
        <v>0.4</v>
      </c>
      <c r="R38" s="76">
        <f t="shared" si="1"/>
        <v>0.4</v>
      </c>
      <c r="S38" s="99" t="s">
        <v>369</v>
      </c>
    </row>
    <row r="39" spans="1:19" ht="105">
      <c r="A39" s="96">
        <v>36</v>
      </c>
      <c r="B39" s="80" t="s">
        <v>316</v>
      </c>
      <c r="C39" s="80" t="s">
        <v>346</v>
      </c>
      <c r="D39" s="100" t="s">
        <v>371</v>
      </c>
      <c r="F39" s="77"/>
      <c r="G39" s="78"/>
      <c r="H39" s="76">
        <f t="shared" si="2"/>
        <v>0</v>
      </c>
      <c r="I39" s="99"/>
      <c r="K39" s="77">
        <v>1</v>
      </c>
      <c r="L39" s="83">
        <v>1</v>
      </c>
      <c r="M39" s="76">
        <f t="shared" si="0"/>
        <v>1</v>
      </c>
      <c r="N39" s="100"/>
      <c r="P39" s="77">
        <v>1</v>
      </c>
      <c r="Q39" s="78">
        <v>1</v>
      </c>
      <c r="R39" s="76">
        <f t="shared" si="1"/>
        <v>1</v>
      </c>
      <c r="S39" s="99"/>
    </row>
    <row r="40" spans="1:19" ht="93.75" customHeight="1">
      <c r="A40" s="96">
        <v>37</v>
      </c>
      <c r="B40" s="80" t="s">
        <v>316</v>
      </c>
      <c r="C40" s="80" t="s">
        <v>346</v>
      </c>
      <c r="D40" s="100" t="s">
        <v>372</v>
      </c>
      <c r="F40" s="77"/>
      <c r="G40" s="78"/>
      <c r="H40" s="76">
        <f t="shared" si="2"/>
        <v>0</v>
      </c>
      <c r="I40" s="99"/>
      <c r="K40" s="77">
        <v>1</v>
      </c>
      <c r="L40" s="57">
        <v>0.8</v>
      </c>
      <c r="M40" s="76">
        <f t="shared" si="0"/>
        <v>0.8</v>
      </c>
      <c r="N40" s="100" t="s">
        <v>602</v>
      </c>
      <c r="P40" s="77">
        <v>1</v>
      </c>
      <c r="Q40" s="78">
        <v>0.8</v>
      </c>
      <c r="R40" s="76">
        <f t="shared" si="1"/>
        <v>0.8</v>
      </c>
      <c r="S40" s="99" t="s">
        <v>483</v>
      </c>
    </row>
    <row r="41" spans="1:19" ht="129.75" customHeight="1">
      <c r="A41" s="96">
        <v>38</v>
      </c>
      <c r="B41" s="80" t="s">
        <v>316</v>
      </c>
      <c r="C41" s="80" t="s">
        <v>346</v>
      </c>
      <c r="D41" s="100" t="s">
        <v>375</v>
      </c>
      <c r="F41" s="77"/>
      <c r="G41" s="78"/>
      <c r="H41" s="76">
        <f t="shared" si="2"/>
        <v>0</v>
      </c>
      <c r="I41" s="99"/>
      <c r="K41" s="77">
        <v>1</v>
      </c>
      <c r="L41" s="57">
        <v>0.9</v>
      </c>
      <c r="M41" s="76">
        <f t="shared" si="0"/>
        <v>0.9</v>
      </c>
      <c r="N41" s="100" t="s">
        <v>603</v>
      </c>
      <c r="P41" s="77">
        <v>1</v>
      </c>
      <c r="Q41" s="78">
        <v>0.4</v>
      </c>
      <c r="R41" s="76">
        <f t="shared" si="1"/>
        <v>0.4</v>
      </c>
      <c r="S41" s="99" t="s">
        <v>376</v>
      </c>
    </row>
    <row r="42" spans="1:19" ht="98.25" customHeight="1">
      <c r="A42" s="96">
        <v>39</v>
      </c>
      <c r="B42" s="80" t="s">
        <v>316</v>
      </c>
      <c r="C42" s="80" t="s">
        <v>346</v>
      </c>
      <c r="D42" s="100" t="s">
        <v>378</v>
      </c>
      <c r="F42" s="77"/>
      <c r="G42" s="78"/>
      <c r="H42" s="76">
        <f t="shared" si="2"/>
        <v>0</v>
      </c>
      <c r="I42" s="99"/>
      <c r="K42" s="77">
        <v>1</v>
      </c>
      <c r="L42" s="83">
        <v>1</v>
      </c>
      <c r="M42" s="76">
        <f t="shared" si="0"/>
        <v>1</v>
      </c>
      <c r="N42" s="100" t="s">
        <v>571</v>
      </c>
      <c r="P42" s="77">
        <v>1</v>
      </c>
      <c r="Q42" s="78">
        <v>0.1</v>
      </c>
      <c r="R42" s="76">
        <f t="shared" si="1"/>
        <v>0.1</v>
      </c>
      <c r="S42" s="99" t="s">
        <v>379</v>
      </c>
    </row>
    <row r="43" spans="1:19" ht="60">
      <c r="A43" s="96">
        <v>40</v>
      </c>
      <c r="B43" s="80" t="s">
        <v>316</v>
      </c>
      <c r="C43" s="80" t="s">
        <v>346</v>
      </c>
      <c r="D43" s="100" t="s">
        <v>381</v>
      </c>
      <c r="F43" s="77"/>
      <c r="G43" s="78"/>
      <c r="H43" s="76">
        <f t="shared" si="2"/>
        <v>0</v>
      </c>
      <c r="I43" s="99"/>
      <c r="K43" s="77">
        <v>1</v>
      </c>
      <c r="L43" s="83">
        <v>1</v>
      </c>
      <c r="M43" s="76">
        <f t="shared" si="0"/>
        <v>1</v>
      </c>
      <c r="N43" s="100" t="s">
        <v>572</v>
      </c>
      <c r="P43" s="77">
        <v>1</v>
      </c>
      <c r="Q43" s="78">
        <v>1</v>
      </c>
      <c r="R43" s="76">
        <f t="shared" si="1"/>
        <v>1</v>
      </c>
      <c r="S43" s="99"/>
    </row>
    <row r="44" spans="1:19" ht="75">
      <c r="A44" s="96">
        <v>41</v>
      </c>
      <c r="B44" s="80" t="s">
        <v>316</v>
      </c>
      <c r="C44" s="80" t="s">
        <v>383</v>
      </c>
      <c r="D44" s="100" t="s">
        <v>384</v>
      </c>
      <c r="F44" s="77"/>
      <c r="G44" s="78"/>
      <c r="H44" s="76">
        <f t="shared" si="2"/>
        <v>0</v>
      </c>
      <c r="I44" s="99"/>
      <c r="K44" s="77">
        <v>1</v>
      </c>
      <c r="L44" s="83">
        <v>1</v>
      </c>
      <c r="M44" s="76">
        <f t="shared" si="0"/>
        <v>1</v>
      </c>
      <c r="N44" s="100"/>
      <c r="P44" s="77">
        <v>1</v>
      </c>
      <c r="Q44" s="78">
        <v>0.6</v>
      </c>
      <c r="R44" s="76">
        <f t="shared" si="1"/>
        <v>0.6</v>
      </c>
      <c r="S44" s="99" t="s">
        <v>486</v>
      </c>
    </row>
    <row r="45" spans="1:19" ht="105" customHeight="1">
      <c r="A45" s="96">
        <v>42</v>
      </c>
      <c r="B45" s="80" t="s">
        <v>316</v>
      </c>
      <c r="C45" s="80" t="s">
        <v>383</v>
      </c>
      <c r="D45" s="100" t="s">
        <v>387</v>
      </c>
      <c r="F45" s="77"/>
      <c r="G45" s="78"/>
      <c r="H45" s="76">
        <f t="shared" si="2"/>
        <v>0</v>
      </c>
      <c r="I45" s="99"/>
      <c r="K45" s="77">
        <v>1</v>
      </c>
      <c r="L45" s="83">
        <v>1</v>
      </c>
      <c r="M45" s="76">
        <f t="shared" si="0"/>
        <v>1</v>
      </c>
      <c r="N45" s="100"/>
      <c r="P45" s="77">
        <v>1</v>
      </c>
      <c r="Q45" s="78">
        <v>0.8</v>
      </c>
      <c r="R45" s="76">
        <f t="shared" si="1"/>
        <v>0.8</v>
      </c>
      <c r="S45" s="99" t="s">
        <v>487</v>
      </c>
    </row>
    <row r="46" spans="1:19" ht="99.75" customHeight="1">
      <c r="A46" s="96">
        <v>43</v>
      </c>
      <c r="B46" s="80" t="s">
        <v>316</v>
      </c>
      <c r="C46" s="80" t="s">
        <v>383</v>
      </c>
      <c r="D46" s="100" t="s">
        <v>390</v>
      </c>
      <c r="F46" s="77"/>
      <c r="G46" s="78"/>
      <c r="H46" s="76">
        <f t="shared" si="2"/>
        <v>0</v>
      </c>
      <c r="I46" s="99"/>
      <c r="K46" s="77">
        <v>1</v>
      </c>
      <c r="L46" s="83">
        <v>1</v>
      </c>
      <c r="M46" s="76">
        <f t="shared" si="0"/>
        <v>1</v>
      </c>
      <c r="N46" s="100"/>
      <c r="P46" s="77">
        <v>1</v>
      </c>
      <c r="Q46" s="78">
        <v>0.8</v>
      </c>
      <c r="R46" s="76">
        <f t="shared" si="1"/>
        <v>0.8</v>
      </c>
      <c r="S46" s="99" t="s">
        <v>489</v>
      </c>
    </row>
    <row r="47" spans="1:19" ht="93.75" customHeight="1">
      <c r="A47" s="96">
        <v>44</v>
      </c>
      <c r="B47" s="80" t="s">
        <v>316</v>
      </c>
      <c r="C47" s="80" t="s">
        <v>383</v>
      </c>
      <c r="D47" s="100" t="s">
        <v>393</v>
      </c>
      <c r="F47" s="77"/>
      <c r="G47" s="78"/>
      <c r="H47" s="76">
        <f t="shared" si="2"/>
        <v>0</v>
      </c>
      <c r="I47" s="99"/>
      <c r="K47" s="84">
        <v>1</v>
      </c>
      <c r="L47" s="83">
        <v>1</v>
      </c>
      <c r="M47" s="76">
        <f t="shared" si="0"/>
        <v>1</v>
      </c>
      <c r="N47" s="105" t="s">
        <v>604</v>
      </c>
      <c r="P47" s="77">
        <v>1</v>
      </c>
      <c r="Q47" s="78">
        <v>0.65</v>
      </c>
      <c r="R47" s="76">
        <f t="shared" si="1"/>
        <v>0.65</v>
      </c>
      <c r="S47" s="99" t="s">
        <v>490</v>
      </c>
    </row>
    <row r="48" spans="1:19" ht="101.25" customHeight="1">
      <c r="A48" s="96">
        <v>45</v>
      </c>
      <c r="B48" s="80" t="s">
        <v>316</v>
      </c>
      <c r="C48" s="80" t="s">
        <v>383</v>
      </c>
      <c r="D48" s="100" t="s">
        <v>396</v>
      </c>
      <c r="F48" s="77"/>
      <c r="G48" s="78"/>
      <c r="H48" s="76">
        <f t="shared" si="2"/>
        <v>0</v>
      </c>
      <c r="I48" s="99"/>
      <c r="K48" s="84">
        <v>1</v>
      </c>
      <c r="L48" s="83">
        <v>1</v>
      </c>
      <c r="M48" s="76">
        <f t="shared" si="0"/>
        <v>1</v>
      </c>
      <c r="N48" s="100"/>
      <c r="P48" s="77">
        <v>1</v>
      </c>
      <c r="Q48" s="78">
        <v>1</v>
      </c>
      <c r="R48" s="76">
        <f t="shared" si="1"/>
        <v>1</v>
      </c>
      <c r="S48" s="99"/>
    </row>
    <row r="49" spans="1:19" ht="96" customHeight="1">
      <c r="A49" s="96">
        <v>46</v>
      </c>
      <c r="B49" s="80" t="s">
        <v>316</v>
      </c>
      <c r="C49" s="80" t="s">
        <v>383</v>
      </c>
      <c r="D49" s="100" t="s">
        <v>397</v>
      </c>
      <c r="F49" s="77"/>
      <c r="G49" s="78"/>
      <c r="H49" s="76">
        <f t="shared" si="2"/>
        <v>0</v>
      </c>
      <c r="I49" s="99"/>
      <c r="K49" s="84">
        <v>1</v>
      </c>
      <c r="L49" s="83">
        <v>1</v>
      </c>
      <c r="M49" s="76">
        <f t="shared" si="0"/>
        <v>1</v>
      </c>
      <c r="N49" s="100" t="s">
        <v>605</v>
      </c>
      <c r="P49" s="77">
        <v>1</v>
      </c>
      <c r="Q49" s="78">
        <v>0.8</v>
      </c>
      <c r="R49" s="76">
        <f t="shared" si="1"/>
        <v>0.8</v>
      </c>
      <c r="S49" s="99" t="s">
        <v>492</v>
      </c>
    </row>
    <row r="50" spans="1:19" ht="165">
      <c r="A50" s="96">
        <v>47</v>
      </c>
      <c r="B50" s="80" t="s">
        <v>316</v>
      </c>
      <c r="C50" s="80" t="s">
        <v>383</v>
      </c>
      <c r="D50" s="100" t="s">
        <v>400</v>
      </c>
      <c r="F50" s="77"/>
      <c r="G50" s="78"/>
      <c r="H50" s="76">
        <f t="shared" si="2"/>
        <v>0</v>
      </c>
      <c r="I50" s="99"/>
      <c r="K50" s="77">
        <v>1</v>
      </c>
      <c r="L50" s="78">
        <v>0.85</v>
      </c>
      <c r="M50" s="76">
        <f t="shared" si="0"/>
        <v>0.85</v>
      </c>
      <c r="N50" s="100" t="s">
        <v>606</v>
      </c>
      <c r="P50" s="77">
        <v>1</v>
      </c>
      <c r="Q50" s="78">
        <v>0.7</v>
      </c>
      <c r="R50" s="76">
        <f t="shared" si="1"/>
        <v>0.7</v>
      </c>
      <c r="S50" s="99" t="s">
        <v>493</v>
      </c>
    </row>
    <row r="51" spans="1:19" s="125" customFormat="1" ht="75">
      <c r="A51" s="123">
        <v>48</v>
      </c>
      <c r="B51" s="124" t="s">
        <v>316</v>
      </c>
      <c r="C51" s="124" t="s">
        <v>383</v>
      </c>
      <c r="D51" s="105" t="s">
        <v>403</v>
      </c>
      <c r="F51" s="84"/>
      <c r="G51" s="83"/>
      <c r="H51" s="76">
        <f t="shared" si="2"/>
        <v>0</v>
      </c>
      <c r="I51" s="103"/>
      <c r="K51" s="84">
        <v>1</v>
      </c>
      <c r="L51" s="83">
        <v>0.8</v>
      </c>
      <c r="M51" s="76">
        <f t="shared" si="0"/>
        <v>0.8</v>
      </c>
      <c r="N51" s="105" t="s">
        <v>607</v>
      </c>
      <c r="P51" s="84">
        <v>1</v>
      </c>
      <c r="Q51" s="83">
        <v>0.95</v>
      </c>
      <c r="R51" s="76">
        <f t="shared" si="1"/>
        <v>0.95</v>
      </c>
      <c r="S51" s="103" t="s">
        <v>716</v>
      </c>
    </row>
    <row r="52" spans="1:19" ht="195" customHeight="1">
      <c r="A52" s="96">
        <v>49</v>
      </c>
      <c r="B52" s="80" t="s">
        <v>186</v>
      </c>
      <c r="C52" s="80" t="s">
        <v>187</v>
      </c>
      <c r="D52" s="100" t="s">
        <v>188</v>
      </c>
      <c r="F52" s="77"/>
      <c r="G52" s="78"/>
      <c r="H52" s="76">
        <f aca="true" t="shared" si="3" ref="H52:H59">F52*G52</f>
        <v>0</v>
      </c>
      <c r="I52" s="99"/>
      <c r="K52" s="77">
        <v>1</v>
      </c>
      <c r="L52" s="78">
        <v>1</v>
      </c>
      <c r="M52" s="76">
        <f aca="true" t="shared" si="4" ref="M52:M59">K52*L52</f>
        <v>1</v>
      </c>
      <c r="N52" s="127" t="s">
        <v>190</v>
      </c>
      <c r="P52" s="77">
        <v>1</v>
      </c>
      <c r="Q52" s="78">
        <v>0.8</v>
      </c>
      <c r="R52" s="76">
        <f aca="true" t="shared" si="5" ref="R52:R59">P52*Q52</f>
        <v>0.8</v>
      </c>
      <c r="S52" s="100" t="s">
        <v>739</v>
      </c>
    </row>
    <row r="53" spans="1:19" ht="66" customHeight="1">
      <c r="A53" s="96">
        <v>50</v>
      </c>
      <c r="B53" s="80" t="s">
        <v>186</v>
      </c>
      <c r="C53" s="80" t="s">
        <v>187</v>
      </c>
      <c r="D53" s="100" t="s">
        <v>191</v>
      </c>
      <c r="F53" s="77"/>
      <c r="G53" s="78"/>
      <c r="H53" s="76">
        <f t="shared" si="3"/>
        <v>0</v>
      </c>
      <c r="I53" s="99"/>
      <c r="K53" s="77">
        <v>1</v>
      </c>
      <c r="L53" s="78">
        <v>0.9</v>
      </c>
      <c r="M53" s="76">
        <f t="shared" si="4"/>
        <v>0.9</v>
      </c>
      <c r="N53" s="105" t="s">
        <v>261</v>
      </c>
      <c r="P53" s="77">
        <v>1</v>
      </c>
      <c r="Q53" s="78">
        <v>0.9</v>
      </c>
      <c r="R53" s="76">
        <f t="shared" si="5"/>
        <v>0.9</v>
      </c>
      <c r="S53" s="99" t="s">
        <v>250</v>
      </c>
    </row>
    <row r="54" spans="1:19" ht="75">
      <c r="A54" s="96">
        <v>51</v>
      </c>
      <c r="B54" s="80" t="s">
        <v>186</v>
      </c>
      <c r="C54" s="80" t="s">
        <v>187</v>
      </c>
      <c r="D54" s="100" t="s">
        <v>194</v>
      </c>
      <c r="F54" s="77"/>
      <c r="G54" s="78"/>
      <c r="H54" s="76">
        <f t="shared" si="3"/>
        <v>0</v>
      </c>
      <c r="I54" s="99"/>
      <c r="K54" s="77">
        <v>1</v>
      </c>
      <c r="L54" s="78">
        <v>0.9</v>
      </c>
      <c r="M54" s="76">
        <f t="shared" si="4"/>
        <v>0.9</v>
      </c>
      <c r="N54" s="100" t="s">
        <v>286</v>
      </c>
      <c r="P54" s="77">
        <v>1</v>
      </c>
      <c r="Q54" s="78">
        <v>0.9</v>
      </c>
      <c r="R54" s="76">
        <f t="shared" si="5"/>
        <v>0.9</v>
      </c>
      <c r="S54" s="99" t="s">
        <v>287</v>
      </c>
    </row>
    <row r="55" spans="1:19" ht="105">
      <c r="A55" s="96">
        <v>52</v>
      </c>
      <c r="B55" s="80" t="s">
        <v>186</v>
      </c>
      <c r="C55" s="80" t="s">
        <v>187</v>
      </c>
      <c r="D55" s="100" t="s">
        <v>197</v>
      </c>
      <c r="F55" s="77"/>
      <c r="G55" s="78"/>
      <c r="H55" s="76">
        <f t="shared" si="3"/>
        <v>0</v>
      </c>
      <c r="I55" s="99"/>
      <c r="K55" s="77">
        <v>1</v>
      </c>
      <c r="L55" s="78">
        <v>1</v>
      </c>
      <c r="M55" s="76">
        <f t="shared" si="4"/>
        <v>1</v>
      </c>
      <c r="N55" s="100" t="s">
        <v>264</v>
      </c>
      <c r="P55" s="77">
        <v>1</v>
      </c>
      <c r="Q55" s="78">
        <v>0.8</v>
      </c>
      <c r="R55" s="76">
        <f t="shared" si="5"/>
        <v>0.8</v>
      </c>
      <c r="S55" s="99" t="s">
        <v>738</v>
      </c>
    </row>
    <row r="56" spans="1:19" ht="65.25" customHeight="1">
      <c r="A56" s="96">
        <v>53</v>
      </c>
      <c r="B56" s="80" t="s">
        <v>186</v>
      </c>
      <c r="C56" s="80" t="s">
        <v>187</v>
      </c>
      <c r="D56" s="100" t="s">
        <v>200</v>
      </c>
      <c r="F56" s="77"/>
      <c r="G56" s="78"/>
      <c r="H56" s="76">
        <f t="shared" si="3"/>
        <v>0</v>
      </c>
      <c r="I56" s="99"/>
      <c r="K56" s="84">
        <v>1</v>
      </c>
      <c r="L56" s="83">
        <v>1</v>
      </c>
      <c r="M56" s="76">
        <f t="shared" si="4"/>
        <v>1</v>
      </c>
      <c r="N56" s="105" t="s">
        <v>244</v>
      </c>
      <c r="P56" s="77">
        <v>1</v>
      </c>
      <c r="Q56" s="78">
        <v>1</v>
      </c>
      <c r="R56" s="76">
        <f t="shared" si="5"/>
        <v>1</v>
      </c>
      <c r="S56" s="99" t="s">
        <v>288</v>
      </c>
    </row>
    <row r="57" spans="1:19" ht="105">
      <c r="A57" s="96">
        <v>54</v>
      </c>
      <c r="B57" s="80" t="s">
        <v>186</v>
      </c>
      <c r="C57" s="80" t="s">
        <v>187</v>
      </c>
      <c r="D57" s="100" t="s">
        <v>202</v>
      </c>
      <c r="F57" s="77"/>
      <c r="G57" s="78"/>
      <c r="H57" s="76">
        <f t="shared" si="3"/>
        <v>0</v>
      </c>
      <c r="I57" s="99"/>
      <c r="K57" s="84">
        <v>1</v>
      </c>
      <c r="L57" s="83">
        <v>0.98</v>
      </c>
      <c r="M57" s="76">
        <f t="shared" si="4"/>
        <v>0.98</v>
      </c>
      <c r="N57" s="105" t="s">
        <v>274</v>
      </c>
      <c r="P57" s="77">
        <v>1</v>
      </c>
      <c r="Q57" s="78">
        <v>0.7</v>
      </c>
      <c r="R57" s="76">
        <f t="shared" si="5"/>
        <v>0.7</v>
      </c>
      <c r="S57" s="128" t="s">
        <v>283</v>
      </c>
    </row>
    <row r="58" spans="1:19" ht="155.25" customHeight="1">
      <c r="A58" s="96">
        <v>55</v>
      </c>
      <c r="B58" s="80" t="s">
        <v>186</v>
      </c>
      <c r="C58" s="80" t="s">
        <v>187</v>
      </c>
      <c r="D58" s="100" t="s">
        <v>205</v>
      </c>
      <c r="F58" s="77"/>
      <c r="G58" s="78"/>
      <c r="H58" s="76">
        <f t="shared" si="3"/>
        <v>0</v>
      </c>
      <c r="I58" s="99"/>
      <c r="K58" s="77">
        <v>1</v>
      </c>
      <c r="L58" s="78">
        <v>0.9</v>
      </c>
      <c r="M58" s="76">
        <f t="shared" si="4"/>
        <v>0.9</v>
      </c>
      <c r="N58" s="100" t="s">
        <v>269</v>
      </c>
      <c r="P58" s="77">
        <v>1</v>
      </c>
      <c r="Q58" s="78">
        <v>0.85</v>
      </c>
      <c r="R58" s="76">
        <f t="shared" si="5"/>
        <v>0.85</v>
      </c>
      <c r="S58" s="115" t="s">
        <v>289</v>
      </c>
    </row>
    <row r="59" spans="1:19" ht="45">
      <c r="A59" s="96">
        <v>56</v>
      </c>
      <c r="B59" s="80" t="s">
        <v>186</v>
      </c>
      <c r="C59" s="80" t="s">
        <v>187</v>
      </c>
      <c r="D59" s="100" t="s">
        <v>207</v>
      </c>
      <c r="F59" s="77"/>
      <c r="G59" s="78"/>
      <c r="H59" s="76">
        <f t="shared" si="3"/>
        <v>0</v>
      </c>
      <c r="I59" s="99"/>
      <c r="K59" s="77">
        <v>1</v>
      </c>
      <c r="L59" s="78">
        <v>1</v>
      </c>
      <c r="M59" s="76">
        <f t="shared" si="4"/>
        <v>1</v>
      </c>
      <c r="N59" s="99" t="s">
        <v>219</v>
      </c>
      <c r="P59" s="77">
        <v>1</v>
      </c>
      <c r="Q59" s="78">
        <v>1</v>
      </c>
      <c r="R59" s="76">
        <f t="shared" si="5"/>
        <v>1</v>
      </c>
      <c r="S59" s="98" t="s">
        <v>214</v>
      </c>
    </row>
    <row r="60" spans="1:19" ht="293.25" customHeight="1">
      <c r="A60" s="96">
        <v>57</v>
      </c>
      <c r="B60" s="80" t="s">
        <v>15</v>
      </c>
      <c r="C60" s="80" t="s">
        <v>15</v>
      </c>
      <c r="D60" s="100" t="s">
        <v>16</v>
      </c>
      <c r="F60" s="77"/>
      <c r="G60" s="78"/>
      <c r="H60" s="76">
        <f>F60*G60</f>
        <v>0</v>
      </c>
      <c r="I60" s="99"/>
      <c r="K60" s="77">
        <v>1</v>
      </c>
      <c r="L60" s="78">
        <v>1</v>
      </c>
      <c r="M60" s="76">
        <f>K60*L60</f>
        <v>1</v>
      </c>
      <c r="N60" s="99" t="s">
        <v>154</v>
      </c>
      <c r="P60" s="52">
        <v>1</v>
      </c>
      <c r="Q60" s="53">
        <v>0.9</v>
      </c>
      <c r="R60" s="109">
        <f>P60*Q60</f>
        <v>0.9</v>
      </c>
      <c r="S60" s="100" t="s">
        <v>168</v>
      </c>
    </row>
    <row r="61" spans="1:19" ht="354" customHeight="1">
      <c r="A61" s="96">
        <v>58</v>
      </c>
      <c r="B61" s="80" t="s">
        <v>15</v>
      </c>
      <c r="C61" s="80" t="s">
        <v>15</v>
      </c>
      <c r="D61" s="100" t="s">
        <v>57</v>
      </c>
      <c r="F61" s="77"/>
      <c r="G61" s="78"/>
      <c r="H61" s="76">
        <f>F61*G61</f>
        <v>0</v>
      </c>
      <c r="I61" s="99"/>
      <c r="K61" s="77">
        <v>1</v>
      </c>
      <c r="L61" s="78">
        <v>0.9</v>
      </c>
      <c r="M61" s="76">
        <f>K61*L61</f>
        <v>0.9</v>
      </c>
      <c r="N61" s="99" t="s">
        <v>169</v>
      </c>
      <c r="P61" s="52">
        <v>1</v>
      </c>
      <c r="Q61" s="53">
        <v>0.65</v>
      </c>
      <c r="R61" s="109">
        <f>P61*Q61</f>
        <v>0.65</v>
      </c>
      <c r="S61" s="100" t="s">
        <v>178</v>
      </c>
    </row>
    <row r="62" spans="1:19" ht="360" customHeight="1">
      <c r="A62" s="96">
        <v>59</v>
      </c>
      <c r="B62" s="80" t="s">
        <v>15</v>
      </c>
      <c r="C62" s="80" t="s">
        <v>15</v>
      </c>
      <c r="D62" s="100" t="s">
        <v>58</v>
      </c>
      <c r="F62" s="77"/>
      <c r="G62" s="78"/>
      <c r="H62" s="76">
        <f>F62*G62</f>
        <v>0</v>
      </c>
      <c r="I62" s="99"/>
      <c r="K62" s="77">
        <v>1</v>
      </c>
      <c r="L62" s="78">
        <v>0.75</v>
      </c>
      <c r="M62" s="76">
        <f>K62*L62</f>
        <v>0.75</v>
      </c>
      <c r="N62" s="99" t="s">
        <v>167</v>
      </c>
      <c r="P62" s="52">
        <v>1</v>
      </c>
      <c r="Q62" s="78">
        <v>0.6</v>
      </c>
      <c r="R62" s="76">
        <f>P62*Q62</f>
        <v>0.6</v>
      </c>
      <c r="S62" s="99" t="s">
        <v>175</v>
      </c>
    </row>
    <row r="63" spans="1:19" ht="136.5" customHeight="1">
      <c r="A63" s="96">
        <v>60</v>
      </c>
      <c r="B63" s="80" t="s">
        <v>15</v>
      </c>
      <c r="C63" s="80" t="s">
        <v>15</v>
      </c>
      <c r="D63" s="100" t="s">
        <v>54</v>
      </c>
      <c r="F63" s="77"/>
      <c r="G63" s="53"/>
      <c r="H63" s="76">
        <f>F63*G63</f>
        <v>0</v>
      </c>
      <c r="I63" s="99"/>
      <c r="K63" s="77">
        <v>1</v>
      </c>
      <c r="L63" s="78">
        <v>1</v>
      </c>
      <c r="M63" s="76">
        <f>K63*L63</f>
        <v>1</v>
      </c>
      <c r="N63" s="99" t="s">
        <v>160</v>
      </c>
      <c r="P63" s="52">
        <v>1</v>
      </c>
      <c r="Q63" s="78">
        <v>0.8</v>
      </c>
      <c r="R63" s="76">
        <f>P63*Q63</f>
        <v>0.8</v>
      </c>
      <c r="S63" s="99" t="s">
        <v>172</v>
      </c>
    </row>
    <row r="64" spans="1:19" ht="140.25" customHeight="1">
      <c r="A64" s="96">
        <v>61</v>
      </c>
      <c r="B64" s="80" t="s">
        <v>15</v>
      </c>
      <c r="C64" s="80" t="s">
        <v>15</v>
      </c>
      <c r="D64" s="100" t="s">
        <v>55</v>
      </c>
      <c r="F64" s="77"/>
      <c r="G64" s="78"/>
      <c r="H64" s="76">
        <f>F64*G64</f>
        <v>0</v>
      </c>
      <c r="I64" s="98"/>
      <c r="K64" s="77">
        <v>1</v>
      </c>
      <c r="L64" s="78">
        <v>0.8</v>
      </c>
      <c r="M64" s="76">
        <f>K64*L64</f>
        <v>0.8</v>
      </c>
      <c r="N64" s="99" t="s">
        <v>162</v>
      </c>
      <c r="P64" s="52">
        <v>1</v>
      </c>
      <c r="Q64" s="78">
        <v>0.7</v>
      </c>
      <c r="R64" s="76">
        <f>P64*Q64</f>
        <v>0.7</v>
      </c>
      <c r="S64" s="99" t="s">
        <v>173</v>
      </c>
    </row>
  </sheetData>
  <sheetProtection/>
  <mergeCells count="4">
    <mergeCell ref="B2:D2"/>
    <mergeCell ref="F2:I2"/>
    <mergeCell ref="K2:N2"/>
    <mergeCell ref="P2:S2"/>
  </mergeCells>
  <printOptions/>
  <pageMargins left="0.511811024" right="0.511811024" top="0.787401575" bottom="0.787401575" header="0.31496062" footer="0.31496062"/>
  <pageSetup orientation="portrait" paperSize="9"/>
</worksheet>
</file>

<file path=xl/worksheets/sheet13.xml><?xml version="1.0" encoding="utf-8"?>
<worksheet xmlns="http://schemas.openxmlformats.org/spreadsheetml/2006/main" xmlns:r="http://schemas.openxmlformats.org/officeDocument/2006/relationships">
  <dimension ref="A1:S64"/>
  <sheetViews>
    <sheetView zoomScale="50" zoomScaleNormal="50" zoomScalePageLayoutView="75" workbookViewId="0" topLeftCell="A61">
      <selection activeCell="I64" sqref="I64"/>
    </sheetView>
  </sheetViews>
  <sheetFormatPr defaultColWidth="8.8515625" defaultRowHeight="15"/>
  <cols>
    <col min="1" max="1" width="3.00390625" style="96" bestFit="1" customWidth="1"/>
    <col min="2" max="2" width="16.421875" style="75" bestFit="1" customWidth="1"/>
    <col min="3" max="3" width="20.7109375" style="75" customWidth="1"/>
    <col min="4" max="4" width="44.421875" style="97" customWidth="1"/>
    <col min="5" max="5" width="2.421875" style="97" customWidth="1"/>
    <col min="6" max="6" width="20.140625" style="75" bestFit="1" customWidth="1"/>
    <col min="7" max="7" width="14.28125" style="75" bestFit="1" customWidth="1"/>
    <col min="8" max="8" width="9.140625" style="75" customWidth="1"/>
    <col min="9" max="9" width="62.28125" style="116" customWidth="1"/>
    <col min="10" max="10" width="1.8515625" style="97" customWidth="1"/>
    <col min="11" max="11" width="20.140625" style="75" bestFit="1" customWidth="1"/>
    <col min="12" max="12" width="14.28125" style="75" bestFit="1" customWidth="1"/>
    <col min="13" max="13" width="9.140625" style="75" customWidth="1"/>
    <col min="14" max="14" width="61.28125" style="97" customWidth="1"/>
    <col min="15" max="15" width="1.421875" style="97" customWidth="1"/>
    <col min="16" max="16" width="20.140625" style="75" bestFit="1" customWidth="1"/>
    <col min="17" max="17" width="14.28125" style="75" bestFit="1" customWidth="1"/>
    <col min="18" max="18" width="9.140625" style="75" customWidth="1"/>
    <col min="19" max="19" width="63.140625" style="97" customWidth="1"/>
    <col min="20" max="16384" width="8.8515625" style="97" customWidth="1"/>
  </cols>
  <sheetData>
    <row r="1" ht="15">
      <c r="I1" s="97"/>
    </row>
    <row r="2" spans="2:19" ht="39.75" customHeight="1">
      <c r="B2" s="110" t="s">
        <v>17</v>
      </c>
      <c r="C2" s="110"/>
      <c r="D2" s="110"/>
      <c r="F2" s="110" t="s">
        <v>59</v>
      </c>
      <c r="G2" s="110"/>
      <c r="H2" s="110"/>
      <c r="I2" s="110"/>
      <c r="K2" s="111" t="s">
        <v>47</v>
      </c>
      <c r="L2" s="112"/>
      <c r="M2" s="112"/>
      <c r="N2" s="113"/>
      <c r="P2" s="110" t="s">
        <v>63</v>
      </c>
      <c r="Q2" s="110"/>
      <c r="R2" s="110"/>
      <c r="S2" s="110"/>
    </row>
    <row r="3" spans="2:19" ht="45">
      <c r="B3" s="119" t="s">
        <v>0</v>
      </c>
      <c r="C3" s="119" t="s">
        <v>1</v>
      </c>
      <c r="D3" s="120" t="s">
        <v>2</v>
      </c>
      <c r="F3" s="117" t="s">
        <v>18</v>
      </c>
      <c r="G3" s="117" t="s">
        <v>19</v>
      </c>
      <c r="H3" s="117" t="s">
        <v>22</v>
      </c>
      <c r="I3" s="114" t="s">
        <v>20</v>
      </c>
      <c r="K3" s="117" t="s">
        <v>18</v>
      </c>
      <c r="L3" s="117" t="s">
        <v>19</v>
      </c>
      <c r="M3" s="117" t="s">
        <v>22</v>
      </c>
      <c r="N3" s="114" t="s">
        <v>20</v>
      </c>
      <c r="P3" s="117" t="s">
        <v>18</v>
      </c>
      <c r="Q3" s="117" t="s">
        <v>19</v>
      </c>
      <c r="R3" s="117" t="s">
        <v>22</v>
      </c>
      <c r="S3" s="114" t="s">
        <v>20</v>
      </c>
    </row>
    <row r="4" spans="1:19" ht="94.5" customHeight="1">
      <c r="A4" s="96">
        <v>1</v>
      </c>
      <c r="B4" s="80" t="s">
        <v>3</v>
      </c>
      <c r="C4" s="80" t="s">
        <v>4</v>
      </c>
      <c r="D4" s="100" t="s">
        <v>5</v>
      </c>
      <c r="F4" s="124">
        <v>1</v>
      </c>
      <c r="G4" s="132">
        <v>0.7</v>
      </c>
      <c r="H4" s="76">
        <f>F4*G4</f>
        <v>0.7</v>
      </c>
      <c r="I4" s="99" t="s">
        <v>86</v>
      </c>
      <c r="K4" s="79">
        <v>1</v>
      </c>
      <c r="L4" s="107">
        <v>0.85</v>
      </c>
      <c r="M4" s="76">
        <f>K4*L4</f>
        <v>0.85</v>
      </c>
      <c r="N4" s="99" t="s">
        <v>131</v>
      </c>
      <c r="P4" s="81">
        <v>1</v>
      </c>
      <c r="Q4" s="129">
        <v>0.8</v>
      </c>
      <c r="R4" s="76">
        <f>P4*Q4</f>
        <v>0.8</v>
      </c>
      <c r="S4" s="101" t="s">
        <v>132</v>
      </c>
    </row>
    <row r="5" spans="1:19" ht="60">
      <c r="A5" s="96">
        <v>2</v>
      </c>
      <c r="B5" s="80" t="s">
        <v>3</v>
      </c>
      <c r="C5" s="80" t="s">
        <v>4</v>
      </c>
      <c r="D5" s="100" t="s">
        <v>6</v>
      </c>
      <c r="F5" s="124">
        <v>1</v>
      </c>
      <c r="G5" s="132">
        <v>0.85</v>
      </c>
      <c r="H5" s="76">
        <f aca="true" t="shared" si="0" ref="H5:H51">F5*G5</f>
        <v>0.85</v>
      </c>
      <c r="I5" s="100" t="s">
        <v>128</v>
      </c>
      <c r="K5" s="79">
        <v>1</v>
      </c>
      <c r="L5" s="107">
        <v>0.95</v>
      </c>
      <c r="M5" s="76">
        <f aca="true" t="shared" si="1" ref="M5:M51">K5*L5</f>
        <v>0.95</v>
      </c>
      <c r="N5" s="99" t="s">
        <v>130</v>
      </c>
      <c r="P5" s="79">
        <v>1</v>
      </c>
      <c r="Q5" s="107">
        <v>1</v>
      </c>
      <c r="R5" s="76">
        <f aca="true" t="shared" si="2" ref="R5:R51">P5*Q5</f>
        <v>1</v>
      </c>
      <c r="S5" s="99"/>
    </row>
    <row r="6" spans="1:19" ht="60">
      <c r="A6" s="96">
        <v>3</v>
      </c>
      <c r="B6" s="80" t="s">
        <v>3</v>
      </c>
      <c r="C6" s="80" t="s">
        <v>4</v>
      </c>
      <c r="D6" s="100" t="s">
        <v>7</v>
      </c>
      <c r="F6" s="124">
        <v>1</v>
      </c>
      <c r="G6" s="132">
        <v>0.85</v>
      </c>
      <c r="H6" s="76">
        <f t="shared" si="0"/>
        <v>0.85</v>
      </c>
      <c r="I6" s="99" t="s">
        <v>127</v>
      </c>
      <c r="K6" s="79">
        <v>1</v>
      </c>
      <c r="L6" s="107">
        <v>0.9</v>
      </c>
      <c r="M6" s="76">
        <f t="shared" si="1"/>
        <v>0.9</v>
      </c>
      <c r="N6" s="99" t="s">
        <v>126</v>
      </c>
      <c r="P6" s="79">
        <v>1</v>
      </c>
      <c r="Q6" s="107">
        <v>0.9</v>
      </c>
      <c r="R6" s="76">
        <f t="shared" si="2"/>
        <v>0.9</v>
      </c>
      <c r="S6" s="99" t="s">
        <v>66</v>
      </c>
    </row>
    <row r="7" spans="1:19" ht="189.75" customHeight="1">
      <c r="A7" s="96">
        <v>4</v>
      </c>
      <c r="B7" s="80" t="s">
        <v>3</v>
      </c>
      <c r="C7" s="80" t="s">
        <v>4</v>
      </c>
      <c r="D7" s="100" t="s">
        <v>8</v>
      </c>
      <c r="F7" s="82">
        <v>1</v>
      </c>
      <c r="G7" s="130">
        <v>0.85</v>
      </c>
      <c r="H7" s="76">
        <f t="shared" si="0"/>
        <v>0.85</v>
      </c>
      <c r="I7" s="99" t="s">
        <v>67</v>
      </c>
      <c r="K7" s="79">
        <v>1</v>
      </c>
      <c r="L7" s="107">
        <v>1</v>
      </c>
      <c r="M7" s="76">
        <f t="shared" si="1"/>
        <v>1</v>
      </c>
      <c r="N7" s="99"/>
      <c r="P7" s="79">
        <v>1</v>
      </c>
      <c r="Q7" s="107">
        <v>0.85</v>
      </c>
      <c r="R7" s="76">
        <f t="shared" si="2"/>
        <v>0.85</v>
      </c>
      <c r="S7" s="99" t="s">
        <v>67</v>
      </c>
    </row>
    <row r="8" spans="1:19" ht="51" customHeight="1">
      <c r="A8" s="96">
        <v>5</v>
      </c>
      <c r="B8" s="80" t="s">
        <v>3</v>
      </c>
      <c r="C8" s="80" t="s">
        <v>4</v>
      </c>
      <c r="D8" s="100" t="s">
        <v>9</v>
      </c>
      <c r="F8" s="82">
        <v>1</v>
      </c>
      <c r="G8" s="130">
        <v>0.9</v>
      </c>
      <c r="H8" s="76">
        <f t="shared" si="0"/>
        <v>0.9</v>
      </c>
      <c r="I8" s="99" t="s">
        <v>82</v>
      </c>
      <c r="K8" s="79">
        <v>1</v>
      </c>
      <c r="L8" s="107">
        <v>0.9</v>
      </c>
      <c r="M8" s="76">
        <f t="shared" si="1"/>
        <v>0.9</v>
      </c>
      <c r="N8" s="99" t="s">
        <v>82</v>
      </c>
      <c r="P8" s="79">
        <v>1</v>
      </c>
      <c r="Q8" s="107">
        <v>0.9</v>
      </c>
      <c r="R8" s="76">
        <f t="shared" si="2"/>
        <v>0.9</v>
      </c>
      <c r="S8" s="99" t="s">
        <v>82</v>
      </c>
    </row>
    <row r="9" spans="1:19" ht="123" customHeight="1">
      <c r="A9" s="96">
        <v>6</v>
      </c>
      <c r="B9" s="80" t="s">
        <v>3</v>
      </c>
      <c r="C9" s="80" t="s">
        <v>4</v>
      </c>
      <c r="D9" s="100" t="s">
        <v>49</v>
      </c>
      <c r="F9" s="82">
        <v>1</v>
      </c>
      <c r="G9" s="130">
        <v>0.6</v>
      </c>
      <c r="H9" s="76">
        <f t="shared" si="0"/>
        <v>0.6</v>
      </c>
      <c r="I9" s="100" t="s">
        <v>68</v>
      </c>
      <c r="K9" s="79">
        <v>1</v>
      </c>
      <c r="L9" s="107">
        <v>0.85</v>
      </c>
      <c r="M9" s="76">
        <f t="shared" si="1"/>
        <v>0.85</v>
      </c>
      <c r="N9" s="99" t="s">
        <v>121</v>
      </c>
      <c r="P9" s="79">
        <v>1</v>
      </c>
      <c r="Q9" s="107">
        <v>0.85</v>
      </c>
      <c r="R9" s="76">
        <f t="shared" si="2"/>
        <v>0.85</v>
      </c>
      <c r="S9" s="99" t="s">
        <v>120</v>
      </c>
    </row>
    <row r="10" spans="1:19" ht="82.5" customHeight="1">
      <c r="A10" s="96">
        <v>7</v>
      </c>
      <c r="B10" s="80" t="s">
        <v>3</v>
      </c>
      <c r="C10" s="80" t="s">
        <v>4</v>
      </c>
      <c r="D10" s="100" t="s">
        <v>10</v>
      </c>
      <c r="F10" s="124">
        <v>1</v>
      </c>
      <c r="G10" s="132">
        <v>0.6</v>
      </c>
      <c r="H10" s="76">
        <f t="shared" si="0"/>
        <v>0.6</v>
      </c>
      <c r="I10" s="99" t="s">
        <v>115</v>
      </c>
      <c r="K10" s="79">
        <v>1</v>
      </c>
      <c r="L10" s="107">
        <v>0.8</v>
      </c>
      <c r="M10" s="76">
        <f t="shared" si="1"/>
        <v>0.8</v>
      </c>
      <c r="N10" s="99" t="s">
        <v>116</v>
      </c>
      <c r="P10" s="79">
        <v>1</v>
      </c>
      <c r="Q10" s="107">
        <v>0.85</v>
      </c>
      <c r="R10" s="76">
        <f t="shared" si="2"/>
        <v>0.85</v>
      </c>
      <c r="S10" s="99" t="s">
        <v>69</v>
      </c>
    </row>
    <row r="11" spans="1:19" ht="75.75" customHeight="1">
      <c r="A11" s="96">
        <v>8</v>
      </c>
      <c r="B11" s="80" t="s">
        <v>3</v>
      </c>
      <c r="C11" s="80" t="s">
        <v>4</v>
      </c>
      <c r="D11" s="100" t="s">
        <v>11</v>
      </c>
      <c r="F11" s="124">
        <v>1</v>
      </c>
      <c r="G11" s="132">
        <v>0.6</v>
      </c>
      <c r="H11" s="76">
        <f t="shared" si="0"/>
        <v>0.6</v>
      </c>
      <c r="I11" s="100" t="s">
        <v>106</v>
      </c>
      <c r="K11" s="79">
        <v>1</v>
      </c>
      <c r="L11" s="107">
        <v>0.9</v>
      </c>
      <c r="M11" s="76">
        <f t="shared" si="1"/>
        <v>0.9</v>
      </c>
      <c r="N11" s="99" t="s">
        <v>80</v>
      </c>
      <c r="P11" s="79">
        <v>1</v>
      </c>
      <c r="Q11" s="107">
        <v>0.8</v>
      </c>
      <c r="R11" s="76">
        <f t="shared" si="2"/>
        <v>0.8</v>
      </c>
      <c r="S11" s="99" t="s">
        <v>112</v>
      </c>
    </row>
    <row r="12" spans="1:19" ht="109.5" customHeight="1">
      <c r="A12" s="96">
        <v>9</v>
      </c>
      <c r="B12" s="80" t="s">
        <v>3</v>
      </c>
      <c r="C12" s="80" t="s">
        <v>4</v>
      </c>
      <c r="D12" s="100" t="s">
        <v>12</v>
      </c>
      <c r="F12" s="124">
        <v>1</v>
      </c>
      <c r="G12" s="132">
        <v>0.85</v>
      </c>
      <c r="H12" s="76">
        <f t="shared" si="0"/>
        <v>0.85</v>
      </c>
      <c r="I12" s="99" t="s">
        <v>104</v>
      </c>
      <c r="K12" s="79">
        <v>1</v>
      </c>
      <c r="L12" s="107">
        <v>0.7</v>
      </c>
      <c r="M12" s="76">
        <f t="shared" si="1"/>
        <v>0.7</v>
      </c>
      <c r="N12" s="99" t="s">
        <v>105</v>
      </c>
      <c r="P12" s="79">
        <v>1</v>
      </c>
      <c r="Q12" s="107">
        <v>0.7</v>
      </c>
      <c r="R12" s="76">
        <f t="shared" si="2"/>
        <v>0.7</v>
      </c>
      <c r="S12" s="99" t="s">
        <v>94</v>
      </c>
    </row>
    <row r="13" spans="1:19" ht="67.5" customHeight="1">
      <c r="A13" s="96">
        <v>10</v>
      </c>
      <c r="B13" s="80" t="s">
        <v>3</v>
      </c>
      <c r="C13" s="80" t="s">
        <v>13</v>
      </c>
      <c r="D13" s="100" t="s">
        <v>50</v>
      </c>
      <c r="F13" s="124">
        <v>1</v>
      </c>
      <c r="G13" s="132">
        <v>0.8</v>
      </c>
      <c r="H13" s="76">
        <f t="shared" si="0"/>
        <v>0.8</v>
      </c>
      <c r="I13" s="99" t="s">
        <v>113</v>
      </c>
      <c r="K13" s="79">
        <v>1</v>
      </c>
      <c r="L13" s="107">
        <v>0.9</v>
      </c>
      <c r="M13" s="76">
        <f t="shared" si="1"/>
        <v>0.9</v>
      </c>
      <c r="N13" s="99" t="s">
        <v>107</v>
      </c>
      <c r="P13" s="79">
        <v>1</v>
      </c>
      <c r="Q13" s="107">
        <v>0.85</v>
      </c>
      <c r="R13" s="76">
        <f t="shared" si="2"/>
        <v>0.85</v>
      </c>
      <c r="S13" s="99" t="s">
        <v>117</v>
      </c>
    </row>
    <row r="14" spans="1:19" ht="81" customHeight="1">
      <c r="A14" s="96">
        <v>11</v>
      </c>
      <c r="B14" s="80" t="s">
        <v>3</v>
      </c>
      <c r="C14" s="80" t="s">
        <v>13</v>
      </c>
      <c r="D14" s="100" t="s">
        <v>51</v>
      </c>
      <c r="F14" s="124">
        <v>1</v>
      </c>
      <c r="G14" s="132">
        <v>1</v>
      </c>
      <c r="H14" s="76">
        <f t="shared" si="0"/>
        <v>1</v>
      </c>
      <c r="I14" s="99"/>
      <c r="K14" s="79">
        <v>1</v>
      </c>
      <c r="L14" s="107">
        <v>0.85</v>
      </c>
      <c r="M14" s="76">
        <f t="shared" si="1"/>
        <v>0.85</v>
      </c>
      <c r="N14" s="99" t="s">
        <v>72</v>
      </c>
      <c r="P14" s="79">
        <v>1</v>
      </c>
      <c r="Q14" s="107">
        <v>0.75</v>
      </c>
      <c r="R14" s="76">
        <f t="shared" si="2"/>
        <v>0.75</v>
      </c>
      <c r="S14" s="99" t="s">
        <v>71</v>
      </c>
    </row>
    <row r="15" spans="1:19" ht="139.5" customHeight="1">
      <c r="A15" s="96">
        <v>12</v>
      </c>
      <c r="B15" s="80" t="s">
        <v>3</v>
      </c>
      <c r="C15" s="80" t="s">
        <v>56</v>
      </c>
      <c r="D15" s="100" t="s">
        <v>52</v>
      </c>
      <c r="F15" s="124">
        <v>1</v>
      </c>
      <c r="G15" s="132">
        <v>0.4</v>
      </c>
      <c r="H15" s="76">
        <f t="shared" si="0"/>
        <v>0.4</v>
      </c>
      <c r="I15" s="100" t="s">
        <v>102</v>
      </c>
      <c r="K15" s="79">
        <v>1</v>
      </c>
      <c r="L15" s="107">
        <v>0.7</v>
      </c>
      <c r="M15" s="76">
        <f t="shared" si="1"/>
        <v>0.7</v>
      </c>
      <c r="N15" s="99" t="s">
        <v>101</v>
      </c>
      <c r="P15" s="79">
        <v>1</v>
      </c>
      <c r="Q15" s="107">
        <v>1</v>
      </c>
      <c r="R15" s="76">
        <f t="shared" si="2"/>
        <v>1</v>
      </c>
      <c r="S15" s="99"/>
    </row>
    <row r="16" spans="1:19" ht="81" customHeight="1">
      <c r="A16" s="96">
        <v>13</v>
      </c>
      <c r="B16" s="80" t="s">
        <v>3</v>
      </c>
      <c r="C16" s="80" t="s">
        <v>56</v>
      </c>
      <c r="D16" s="100" t="s">
        <v>14</v>
      </c>
      <c r="F16" s="124">
        <v>1</v>
      </c>
      <c r="G16" s="132">
        <v>0.8</v>
      </c>
      <c r="H16" s="76">
        <f t="shared" si="0"/>
        <v>0.8</v>
      </c>
      <c r="I16" s="99" t="s">
        <v>98</v>
      </c>
      <c r="K16" s="79">
        <v>1</v>
      </c>
      <c r="L16" s="107">
        <v>0.85</v>
      </c>
      <c r="M16" s="76">
        <f t="shared" si="1"/>
        <v>0.85</v>
      </c>
      <c r="N16" s="99" t="s">
        <v>98</v>
      </c>
      <c r="P16" s="79">
        <v>1</v>
      </c>
      <c r="Q16" s="107">
        <v>0.9</v>
      </c>
      <c r="R16" s="76">
        <f t="shared" si="2"/>
        <v>0.9</v>
      </c>
      <c r="S16" s="99" t="s">
        <v>98</v>
      </c>
    </row>
    <row r="17" spans="1:19" ht="69.75" customHeight="1">
      <c r="A17" s="96">
        <v>14</v>
      </c>
      <c r="B17" s="80" t="s">
        <v>3</v>
      </c>
      <c r="C17" s="80" t="s">
        <v>56</v>
      </c>
      <c r="D17" s="100" t="s">
        <v>53</v>
      </c>
      <c r="F17" s="124">
        <v>1</v>
      </c>
      <c r="G17" s="132">
        <v>0.5</v>
      </c>
      <c r="H17" s="76">
        <f t="shared" si="0"/>
        <v>0.5</v>
      </c>
      <c r="I17" s="99" t="s">
        <v>100</v>
      </c>
      <c r="K17" s="79">
        <v>1</v>
      </c>
      <c r="L17" s="107">
        <v>0.7</v>
      </c>
      <c r="M17" s="76">
        <f t="shared" si="1"/>
        <v>0.7</v>
      </c>
      <c r="N17" s="99" t="s">
        <v>99</v>
      </c>
      <c r="P17" s="79">
        <v>1</v>
      </c>
      <c r="Q17" s="107">
        <v>1</v>
      </c>
      <c r="R17" s="76">
        <f t="shared" si="2"/>
        <v>1</v>
      </c>
      <c r="S17" s="99"/>
    </row>
    <row r="18" spans="1:19" s="125" customFormat="1" ht="57" customHeight="1">
      <c r="A18" s="123">
        <v>15</v>
      </c>
      <c r="B18" s="124" t="s">
        <v>316</v>
      </c>
      <c r="C18" s="124" t="s">
        <v>317</v>
      </c>
      <c r="D18" s="105" t="s">
        <v>318</v>
      </c>
      <c r="F18" s="84">
        <v>1</v>
      </c>
      <c r="G18" s="83">
        <v>0.6</v>
      </c>
      <c r="H18" s="76">
        <f t="shared" si="0"/>
        <v>0.6</v>
      </c>
      <c r="I18" s="103" t="s">
        <v>608</v>
      </c>
      <c r="K18" s="84">
        <v>1</v>
      </c>
      <c r="L18" s="83">
        <v>1</v>
      </c>
      <c r="M18" s="76">
        <f t="shared" si="1"/>
        <v>1</v>
      </c>
      <c r="N18" s="105"/>
      <c r="P18" s="84">
        <v>1</v>
      </c>
      <c r="Q18" s="83">
        <v>0.6</v>
      </c>
      <c r="R18" s="76">
        <f t="shared" si="2"/>
        <v>0.6</v>
      </c>
      <c r="S18" s="103" t="s">
        <v>609</v>
      </c>
    </row>
    <row r="19" spans="1:19" ht="258" customHeight="1">
      <c r="A19" s="96">
        <v>16</v>
      </c>
      <c r="B19" s="80" t="s">
        <v>316</v>
      </c>
      <c r="C19" s="80" t="s">
        <v>317</v>
      </c>
      <c r="D19" s="100" t="s">
        <v>320</v>
      </c>
      <c r="F19" s="77">
        <v>1</v>
      </c>
      <c r="G19" s="57">
        <v>0.1</v>
      </c>
      <c r="H19" s="76">
        <f t="shared" si="0"/>
        <v>0.1</v>
      </c>
      <c r="I19" s="99" t="s">
        <v>610</v>
      </c>
      <c r="K19" s="77">
        <v>1</v>
      </c>
      <c r="L19" s="78">
        <v>1</v>
      </c>
      <c r="M19" s="76">
        <f t="shared" si="1"/>
        <v>1</v>
      </c>
      <c r="N19" s="100" t="s">
        <v>611</v>
      </c>
      <c r="P19" s="77">
        <v>1</v>
      </c>
      <c r="Q19" s="57">
        <v>0.1</v>
      </c>
      <c r="R19" s="76">
        <f t="shared" si="2"/>
        <v>0.1</v>
      </c>
      <c r="S19" s="99" t="s">
        <v>612</v>
      </c>
    </row>
    <row r="20" spans="1:19" ht="270">
      <c r="A20" s="96" t="s">
        <v>322</v>
      </c>
      <c r="B20" s="80" t="s">
        <v>316</v>
      </c>
      <c r="C20" s="80" t="s">
        <v>317</v>
      </c>
      <c r="D20" s="100" t="s">
        <v>323</v>
      </c>
      <c r="F20" s="77">
        <v>1</v>
      </c>
      <c r="G20" s="78">
        <v>0.3</v>
      </c>
      <c r="H20" s="76">
        <f t="shared" si="0"/>
        <v>0.3</v>
      </c>
      <c r="I20" s="99" t="s">
        <v>613</v>
      </c>
      <c r="K20" s="77">
        <v>1</v>
      </c>
      <c r="L20" s="78">
        <v>0.8</v>
      </c>
      <c r="M20" s="76">
        <f t="shared" si="1"/>
        <v>0.8</v>
      </c>
      <c r="N20" s="100" t="s">
        <v>614</v>
      </c>
      <c r="P20" s="77">
        <v>1</v>
      </c>
      <c r="Q20" s="57">
        <v>0.1</v>
      </c>
      <c r="R20" s="76">
        <f t="shared" si="2"/>
        <v>0.1</v>
      </c>
      <c r="S20" s="99" t="s">
        <v>615</v>
      </c>
    </row>
    <row r="21" spans="1:19" ht="202.5" customHeight="1">
      <c r="A21" s="96">
        <v>18</v>
      </c>
      <c r="B21" s="80" t="s">
        <v>316</v>
      </c>
      <c r="C21" s="80" t="s">
        <v>317</v>
      </c>
      <c r="D21" s="100" t="s">
        <v>325</v>
      </c>
      <c r="F21" s="77">
        <v>1</v>
      </c>
      <c r="G21" s="78">
        <v>0.1</v>
      </c>
      <c r="H21" s="76">
        <f t="shared" si="0"/>
        <v>0.1</v>
      </c>
      <c r="I21" s="99" t="s">
        <v>616</v>
      </c>
      <c r="K21" s="77">
        <v>1</v>
      </c>
      <c r="L21" s="78">
        <v>1</v>
      </c>
      <c r="M21" s="76">
        <f t="shared" si="1"/>
        <v>1</v>
      </c>
      <c r="N21" s="100" t="s">
        <v>617</v>
      </c>
      <c r="P21" s="77">
        <v>1</v>
      </c>
      <c r="Q21" s="57">
        <v>0.1</v>
      </c>
      <c r="R21" s="76">
        <f t="shared" si="2"/>
        <v>0.1</v>
      </c>
      <c r="S21" s="99" t="s">
        <v>618</v>
      </c>
    </row>
    <row r="22" spans="1:19" ht="45">
      <c r="A22" s="96">
        <v>19</v>
      </c>
      <c r="B22" s="80" t="s">
        <v>316</v>
      </c>
      <c r="C22" s="80" t="s">
        <v>317</v>
      </c>
      <c r="D22" s="100" t="s">
        <v>327</v>
      </c>
      <c r="F22" s="77">
        <v>1</v>
      </c>
      <c r="G22" s="78">
        <v>0.3</v>
      </c>
      <c r="H22" s="76">
        <f t="shared" si="0"/>
        <v>0.3</v>
      </c>
      <c r="I22" s="99" t="s">
        <v>619</v>
      </c>
      <c r="K22" s="77">
        <v>1</v>
      </c>
      <c r="L22" s="78">
        <v>1</v>
      </c>
      <c r="M22" s="76">
        <f t="shared" si="1"/>
        <v>1</v>
      </c>
      <c r="N22" s="99"/>
      <c r="P22" s="77">
        <v>1</v>
      </c>
      <c r="Q22" s="57">
        <v>0.3</v>
      </c>
      <c r="R22" s="76">
        <f t="shared" si="2"/>
        <v>0.3</v>
      </c>
      <c r="S22" s="99" t="s">
        <v>620</v>
      </c>
    </row>
    <row r="23" spans="1:19" ht="165" customHeight="1">
      <c r="A23" s="96">
        <v>20</v>
      </c>
      <c r="B23" s="80" t="s">
        <v>316</v>
      </c>
      <c r="C23" s="80" t="s">
        <v>317</v>
      </c>
      <c r="D23" s="100" t="s">
        <v>330</v>
      </c>
      <c r="F23" s="77">
        <v>1</v>
      </c>
      <c r="G23" s="57">
        <v>0.3</v>
      </c>
      <c r="H23" s="76">
        <f t="shared" si="0"/>
        <v>0.3</v>
      </c>
      <c r="I23" s="99" t="s">
        <v>621</v>
      </c>
      <c r="K23" s="77">
        <v>1</v>
      </c>
      <c r="L23" s="78">
        <v>1</v>
      </c>
      <c r="M23" s="76">
        <f t="shared" si="1"/>
        <v>1</v>
      </c>
      <c r="N23" s="100" t="s">
        <v>622</v>
      </c>
      <c r="P23" s="77">
        <v>1</v>
      </c>
      <c r="Q23" s="57">
        <v>0.8</v>
      </c>
      <c r="R23" s="76">
        <f t="shared" si="2"/>
        <v>0.8</v>
      </c>
      <c r="S23" s="99" t="s">
        <v>623</v>
      </c>
    </row>
    <row r="24" spans="1:19" ht="45">
      <c r="A24" s="96">
        <v>21</v>
      </c>
      <c r="B24" s="80" t="s">
        <v>316</v>
      </c>
      <c r="C24" s="80" t="s">
        <v>317</v>
      </c>
      <c r="D24" s="100" t="s">
        <v>332</v>
      </c>
      <c r="F24" s="77"/>
      <c r="G24" s="78"/>
      <c r="H24" s="76"/>
      <c r="I24" s="99"/>
      <c r="K24" s="77"/>
      <c r="L24" s="78"/>
      <c r="M24" s="76"/>
      <c r="N24" s="100"/>
      <c r="P24" s="56"/>
      <c r="Q24" s="57"/>
      <c r="R24" s="76"/>
      <c r="S24" s="99"/>
    </row>
    <row r="25" spans="1:19" ht="127.5" customHeight="1">
      <c r="A25" s="96">
        <v>22</v>
      </c>
      <c r="B25" s="80" t="s">
        <v>316</v>
      </c>
      <c r="C25" s="80" t="s">
        <v>317</v>
      </c>
      <c r="D25" s="100" t="s">
        <v>333</v>
      </c>
      <c r="F25" s="77">
        <v>1</v>
      </c>
      <c r="G25" s="57">
        <v>0.3</v>
      </c>
      <c r="H25" s="76">
        <f t="shared" si="0"/>
        <v>0.3</v>
      </c>
      <c r="I25" s="103" t="s">
        <v>624</v>
      </c>
      <c r="K25" s="77">
        <v>1</v>
      </c>
      <c r="L25" s="78">
        <v>1</v>
      </c>
      <c r="M25" s="76">
        <f t="shared" si="1"/>
        <v>1</v>
      </c>
      <c r="N25" s="100"/>
      <c r="P25" s="77">
        <v>1</v>
      </c>
      <c r="Q25" s="57">
        <v>0.4</v>
      </c>
      <c r="R25" s="76">
        <f t="shared" si="2"/>
        <v>0.4</v>
      </c>
      <c r="S25" s="99" t="s">
        <v>537</v>
      </c>
    </row>
    <row r="26" spans="1:19" ht="45">
      <c r="A26" s="96">
        <v>23</v>
      </c>
      <c r="B26" s="80" t="s">
        <v>316</v>
      </c>
      <c r="C26" s="80" t="s">
        <v>317</v>
      </c>
      <c r="D26" s="100" t="s">
        <v>336</v>
      </c>
      <c r="F26" s="77">
        <v>1</v>
      </c>
      <c r="G26" s="57">
        <v>0.2</v>
      </c>
      <c r="H26" s="76">
        <f t="shared" si="0"/>
        <v>0.2</v>
      </c>
      <c r="I26" s="101" t="s">
        <v>625</v>
      </c>
      <c r="J26" s="97" t="s">
        <v>322</v>
      </c>
      <c r="K26" s="77">
        <v>1</v>
      </c>
      <c r="L26" s="78">
        <v>1</v>
      </c>
      <c r="M26" s="76">
        <f t="shared" si="1"/>
        <v>1</v>
      </c>
      <c r="N26" s="100"/>
      <c r="P26" s="77">
        <v>1</v>
      </c>
      <c r="Q26" s="57">
        <v>0.4</v>
      </c>
      <c r="R26" s="76">
        <f t="shared" si="2"/>
        <v>0.4</v>
      </c>
      <c r="S26" s="101" t="s">
        <v>625</v>
      </c>
    </row>
    <row r="27" spans="1:19" ht="45">
      <c r="A27" s="96">
        <v>24</v>
      </c>
      <c r="B27" s="80" t="s">
        <v>316</v>
      </c>
      <c r="C27" s="80" t="s">
        <v>317</v>
      </c>
      <c r="D27" s="100" t="s">
        <v>339</v>
      </c>
      <c r="F27" s="77">
        <v>1</v>
      </c>
      <c r="G27" s="57">
        <v>0.2</v>
      </c>
      <c r="H27" s="76">
        <f t="shared" si="0"/>
        <v>0.2</v>
      </c>
      <c r="I27" s="101" t="s">
        <v>626</v>
      </c>
      <c r="K27" s="84">
        <v>1</v>
      </c>
      <c r="L27" s="83">
        <v>1</v>
      </c>
      <c r="M27" s="76">
        <f t="shared" si="1"/>
        <v>1</v>
      </c>
      <c r="N27" s="100"/>
      <c r="P27" s="77">
        <v>1</v>
      </c>
      <c r="Q27" s="57">
        <v>0.2</v>
      </c>
      <c r="R27" s="76">
        <f t="shared" si="2"/>
        <v>0.2</v>
      </c>
      <c r="S27" s="101" t="s">
        <v>626</v>
      </c>
    </row>
    <row r="28" spans="1:19" ht="45">
      <c r="A28" s="96">
        <v>25</v>
      </c>
      <c r="B28" s="80" t="s">
        <v>316</v>
      </c>
      <c r="C28" s="80" t="s">
        <v>317</v>
      </c>
      <c r="D28" s="100" t="s">
        <v>341</v>
      </c>
      <c r="F28" s="77">
        <v>1</v>
      </c>
      <c r="G28" s="57">
        <v>0.2</v>
      </c>
      <c r="H28" s="76">
        <f t="shared" si="0"/>
        <v>0.2</v>
      </c>
      <c r="I28" s="101" t="s">
        <v>627</v>
      </c>
      <c r="K28" s="84">
        <v>1</v>
      </c>
      <c r="L28" s="83">
        <v>1</v>
      </c>
      <c r="M28" s="76">
        <f t="shared" si="1"/>
        <v>1</v>
      </c>
      <c r="N28" s="100"/>
      <c r="P28" s="77">
        <v>1</v>
      </c>
      <c r="Q28" s="57">
        <v>0.2</v>
      </c>
      <c r="R28" s="76">
        <f t="shared" si="2"/>
        <v>0.2</v>
      </c>
      <c r="S28" s="101" t="s">
        <v>627</v>
      </c>
    </row>
    <row r="29" spans="1:19" ht="45">
      <c r="A29" s="96">
        <v>26</v>
      </c>
      <c r="B29" s="80" t="s">
        <v>316</v>
      </c>
      <c r="C29" s="80" t="s">
        <v>317</v>
      </c>
      <c r="D29" s="100" t="s">
        <v>342</v>
      </c>
      <c r="F29" s="77">
        <v>1</v>
      </c>
      <c r="G29" s="57">
        <v>0.2</v>
      </c>
      <c r="H29" s="76">
        <f t="shared" si="0"/>
        <v>0.2</v>
      </c>
      <c r="I29" s="101" t="s">
        <v>628</v>
      </c>
      <c r="K29" s="84">
        <v>1</v>
      </c>
      <c r="L29" s="83">
        <v>1</v>
      </c>
      <c r="M29" s="76">
        <f t="shared" si="1"/>
        <v>1</v>
      </c>
      <c r="N29" s="100"/>
      <c r="P29" s="77">
        <v>1</v>
      </c>
      <c r="Q29" s="57">
        <v>0.2</v>
      </c>
      <c r="R29" s="76">
        <f t="shared" si="2"/>
        <v>0.2</v>
      </c>
      <c r="S29" s="101" t="s">
        <v>628</v>
      </c>
    </row>
    <row r="30" spans="1:19" ht="84" customHeight="1">
      <c r="A30" s="96">
        <v>27</v>
      </c>
      <c r="B30" s="80" t="s">
        <v>316</v>
      </c>
      <c r="C30" s="80" t="s">
        <v>317</v>
      </c>
      <c r="D30" s="100" t="s">
        <v>344</v>
      </c>
      <c r="F30" s="84">
        <v>1</v>
      </c>
      <c r="G30" s="57">
        <v>0.2</v>
      </c>
      <c r="H30" s="76">
        <f t="shared" si="0"/>
        <v>0.2</v>
      </c>
      <c r="I30" s="101" t="s">
        <v>473</v>
      </c>
      <c r="K30" s="84">
        <v>1</v>
      </c>
      <c r="L30" s="57">
        <v>1</v>
      </c>
      <c r="M30" s="76">
        <f t="shared" si="1"/>
        <v>1</v>
      </c>
      <c r="N30" s="99" t="s">
        <v>565</v>
      </c>
      <c r="P30" s="84">
        <v>1</v>
      </c>
      <c r="Q30" s="57">
        <v>0.2</v>
      </c>
      <c r="R30" s="76">
        <f t="shared" si="2"/>
        <v>0.2</v>
      </c>
      <c r="S30" s="101" t="s">
        <v>473</v>
      </c>
    </row>
    <row r="31" spans="1:19" ht="126" customHeight="1">
      <c r="A31" s="96">
        <v>28</v>
      </c>
      <c r="B31" s="80" t="s">
        <v>316</v>
      </c>
      <c r="C31" s="80" t="s">
        <v>346</v>
      </c>
      <c r="D31" s="100" t="s">
        <v>347</v>
      </c>
      <c r="F31" s="84">
        <v>1</v>
      </c>
      <c r="G31" s="57">
        <v>0.3</v>
      </c>
      <c r="H31" s="76">
        <f t="shared" si="0"/>
        <v>0.3</v>
      </c>
      <c r="I31" s="99" t="s">
        <v>629</v>
      </c>
      <c r="K31" s="84">
        <v>1</v>
      </c>
      <c r="L31" s="83">
        <v>1</v>
      </c>
      <c r="M31" s="76">
        <f t="shared" si="1"/>
        <v>1</v>
      </c>
      <c r="N31" s="100"/>
      <c r="P31" s="77">
        <v>1</v>
      </c>
      <c r="Q31" s="78">
        <v>0.8</v>
      </c>
      <c r="R31" s="76">
        <f t="shared" si="2"/>
        <v>0.8</v>
      </c>
      <c r="S31" s="100" t="s">
        <v>630</v>
      </c>
    </row>
    <row r="32" spans="1:19" ht="87" customHeight="1">
      <c r="A32" s="96">
        <v>29</v>
      </c>
      <c r="B32" s="80" t="s">
        <v>316</v>
      </c>
      <c r="C32" s="80" t="s">
        <v>346</v>
      </c>
      <c r="D32" s="100" t="s">
        <v>350</v>
      </c>
      <c r="F32" s="84">
        <v>1</v>
      </c>
      <c r="G32" s="83">
        <v>0.5</v>
      </c>
      <c r="H32" s="76">
        <f t="shared" si="0"/>
        <v>0.5</v>
      </c>
      <c r="I32" s="99" t="s">
        <v>631</v>
      </c>
      <c r="K32" s="77">
        <v>1</v>
      </c>
      <c r="L32" s="78">
        <v>1</v>
      </c>
      <c r="M32" s="76">
        <f t="shared" si="1"/>
        <v>1</v>
      </c>
      <c r="N32" s="100"/>
      <c r="P32" s="77">
        <v>1</v>
      </c>
      <c r="Q32" s="78">
        <v>0.4</v>
      </c>
      <c r="R32" s="76">
        <f t="shared" si="2"/>
        <v>0.4</v>
      </c>
      <c r="S32" s="99" t="s">
        <v>632</v>
      </c>
    </row>
    <row r="33" spans="1:19" ht="141" customHeight="1">
      <c r="A33" s="96">
        <v>30</v>
      </c>
      <c r="B33" s="80" t="s">
        <v>316</v>
      </c>
      <c r="C33" s="80" t="s">
        <v>346</v>
      </c>
      <c r="D33" s="100" t="s">
        <v>353</v>
      </c>
      <c r="F33" s="77">
        <v>1</v>
      </c>
      <c r="G33" s="78">
        <v>0.2</v>
      </c>
      <c r="H33" s="76">
        <f t="shared" si="0"/>
        <v>0.2</v>
      </c>
      <c r="I33" s="99" t="s">
        <v>354</v>
      </c>
      <c r="K33" s="77">
        <v>1</v>
      </c>
      <c r="L33" s="78">
        <v>1</v>
      </c>
      <c r="M33" s="76">
        <f t="shared" si="1"/>
        <v>1</v>
      </c>
      <c r="N33" s="100" t="s">
        <v>355</v>
      </c>
      <c r="P33" s="77">
        <v>0</v>
      </c>
      <c r="Q33" s="78">
        <v>0</v>
      </c>
      <c r="R33" s="76">
        <f t="shared" si="2"/>
        <v>0</v>
      </c>
      <c r="S33" s="99" t="s">
        <v>478</v>
      </c>
    </row>
    <row r="34" spans="1:19" ht="152.25" customHeight="1">
      <c r="A34" s="96">
        <v>31</v>
      </c>
      <c r="B34" s="80" t="s">
        <v>316</v>
      </c>
      <c r="C34" s="80" t="s">
        <v>346</v>
      </c>
      <c r="D34" s="100" t="s">
        <v>356</v>
      </c>
      <c r="F34" s="77">
        <v>1</v>
      </c>
      <c r="G34" s="78">
        <v>0.2</v>
      </c>
      <c r="H34" s="76">
        <f t="shared" si="0"/>
        <v>0.2</v>
      </c>
      <c r="I34" s="99" t="s">
        <v>357</v>
      </c>
      <c r="K34" s="77">
        <v>1</v>
      </c>
      <c r="L34" s="78">
        <v>1</v>
      </c>
      <c r="M34" s="76">
        <f t="shared" si="1"/>
        <v>1</v>
      </c>
      <c r="N34" s="100" t="s">
        <v>358</v>
      </c>
      <c r="P34" s="77">
        <v>0</v>
      </c>
      <c r="Q34" s="78">
        <v>0</v>
      </c>
      <c r="R34" s="76">
        <f t="shared" si="2"/>
        <v>0</v>
      </c>
      <c r="S34" s="99" t="s">
        <v>478</v>
      </c>
    </row>
    <row r="35" spans="1:19" ht="135" customHeight="1">
      <c r="A35" s="96">
        <v>32</v>
      </c>
      <c r="B35" s="80" t="s">
        <v>316</v>
      </c>
      <c r="C35" s="80" t="s">
        <v>346</v>
      </c>
      <c r="D35" s="100" t="s">
        <v>359</v>
      </c>
      <c r="F35" s="77">
        <v>1</v>
      </c>
      <c r="G35" s="78">
        <v>0.4</v>
      </c>
      <c r="H35" s="76">
        <f t="shared" si="0"/>
        <v>0.4</v>
      </c>
      <c r="I35" s="99" t="s">
        <v>360</v>
      </c>
      <c r="K35" s="77">
        <v>1</v>
      </c>
      <c r="L35" s="78">
        <v>1</v>
      </c>
      <c r="M35" s="76">
        <f t="shared" si="1"/>
        <v>1</v>
      </c>
      <c r="N35" s="100"/>
      <c r="P35" s="77">
        <v>1</v>
      </c>
      <c r="Q35" s="78">
        <v>0.6</v>
      </c>
      <c r="R35" s="76">
        <f t="shared" si="2"/>
        <v>0.6</v>
      </c>
      <c r="S35" s="99" t="s">
        <v>633</v>
      </c>
    </row>
    <row r="36" spans="1:19" ht="120" customHeight="1">
      <c r="A36" s="96">
        <v>33</v>
      </c>
      <c r="B36" s="108" t="s">
        <v>316</v>
      </c>
      <c r="C36" s="108" t="s">
        <v>346</v>
      </c>
      <c r="D36" s="106" t="s">
        <v>362</v>
      </c>
      <c r="F36" s="77">
        <v>1</v>
      </c>
      <c r="G36" s="78">
        <v>0.4</v>
      </c>
      <c r="H36" s="76">
        <f t="shared" si="0"/>
        <v>0.4</v>
      </c>
      <c r="I36" s="99" t="s">
        <v>363</v>
      </c>
      <c r="K36" s="77">
        <v>1</v>
      </c>
      <c r="L36" s="78">
        <v>1</v>
      </c>
      <c r="M36" s="76">
        <f t="shared" si="1"/>
        <v>1</v>
      </c>
      <c r="N36" s="100"/>
      <c r="P36" s="77">
        <v>1</v>
      </c>
      <c r="Q36" s="78">
        <v>0.6</v>
      </c>
      <c r="R36" s="76">
        <f t="shared" si="2"/>
        <v>0.6</v>
      </c>
      <c r="S36" s="99" t="s">
        <v>634</v>
      </c>
    </row>
    <row r="37" spans="1:19" ht="129.75" customHeight="1">
      <c r="A37" s="96">
        <v>34</v>
      </c>
      <c r="B37" s="80" t="s">
        <v>316</v>
      </c>
      <c r="C37" s="80" t="s">
        <v>346</v>
      </c>
      <c r="D37" s="100" t="s">
        <v>365</v>
      </c>
      <c r="F37" s="77">
        <v>1</v>
      </c>
      <c r="G37" s="78">
        <v>0.4</v>
      </c>
      <c r="H37" s="76">
        <f t="shared" si="0"/>
        <v>0.4</v>
      </c>
      <c r="I37" s="100" t="s">
        <v>366</v>
      </c>
      <c r="K37" s="77">
        <v>1</v>
      </c>
      <c r="L37" s="78">
        <v>1</v>
      </c>
      <c r="M37" s="76">
        <f t="shared" si="1"/>
        <v>1</v>
      </c>
      <c r="N37" s="100"/>
      <c r="P37" s="77">
        <v>1</v>
      </c>
      <c r="Q37" s="78">
        <v>0.4</v>
      </c>
      <c r="R37" s="76">
        <f t="shared" si="2"/>
        <v>0.4</v>
      </c>
      <c r="S37" s="100" t="s">
        <v>366</v>
      </c>
    </row>
    <row r="38" spans="1:19" ht="51" customHeight="1">
      <c r="A38" s="96">
        <v>35</v>
      </c>
      <c r="B38" s="80" t="s">
        <v>316</v>
      </c>
      <c r="C38" s="80" t="s">
        <v>346</v>
      </c>
      <c r="D38" s="100" t="s">
        <v>368</v>
      </c>
      <c r="F38" s="77">
        <v>1</v>
      </c>
      <c r="G38" s="78">
        <v>0.4</v>
      </c>
      <c r="H38" s="76">
        <f t="shared" si="0"/>
        <v>0.4</v>
      </c>
      <c r="I38" s="99" t="s">
        <v>369</v>
      </c>
      <c r="K38" s="77">
        <v>1</v>
      </c>
      <c r="L38" s="78">
        <v>1</v>
      </c>
      <c r="M38" s="76">
        <f t="shared" si="1"/>
        <v>1</v>
      </c>
      <c r="N38" s="100"/>
      <c r="P38" s="77">
        <v>1</v>
      </c>
      <c r="Q38" s="78">
        <v>0.4</v>
      </c>
      <c r="R38" s="76">
        <f t="shared" si="2"/>
        <v>0.4</v>
      </c>
      <c r="S38" s="99" t="s">
        <v>369</v>
      </c>
    </row>
    <row r="39" spans="1:19" ht="117" customHeight="1">
      <c r="A39" s="96">
        <v>36</v>
      </c>
      <c r="B39" s="80" t="s">
        <v>316</v>
      </c>
      <c r="C39" s="80" t="s">
        <v>346</v>
      </c>
      <c r="D39" s="102" t="s">
        <v>371</v>
      </c>
      <c r="F39" s="77">
        <v>1</v>
      </c>
      <c r="G39" s="78">
        <v>1</v>
      </c>
      <c r="H39" s="76">
        <f t="shared" si="0"/>
        <v>1</v>
      </c>
      <c r="I39" s="99"/>
      <c r="K39" s="77">
        <v>1</v>
      </c>
      <c r="L39" s="78">
        <v>1</v>
      </c>
      <c r="M39" s="76">
        <f t="shared" si="1"/>
        <v>1</v>
      </c>
      <c r="N39" s="100"/>
      <c r="P39" s="77">
        <v>1</v>
      </c>
      <c r="Q39" s="78">
        <v>1</v>
      </c>
      <c r="R39" s="76">
        <f t="shared" si="2"/>
        <v>1</v>
      </c>
      <c r="S39" s="99"/>
    </row>
    <row r="40" spans="1:19" ht="91.5" customHeight="1">
      <c r="A40" s="96">
        <v>37</v>
      </c>
      <c r="B40" s="80" t="s">
        <v>316</v>
      </c>
      <c r="C40" s="80" t="s">
        <v>346</v>
      </c>
      <c r="D40" s="102" t="s">
        <v>372</v>
      </c>
      <c r="F40" s="77">
        <v>1</v>
      </c>
      <c r="G40" s="78">
        <v>0.1</v>
      </c>
      <c r="H40" s="76">
        <f t="shared" si="0"/>
        <v>0.1</v>
      </c>
      <c r="I40" s="99" t="s">
        <v>373</v>
      </c>
      <c r="K40" s="77">
        <v>1</v>
      </c>
      <c r="L40" s="78">
        <v>1</v>
      </c>
      <c r="M40" s="76">
        <f t="shared" si="1"/>
        <v>1</v>
      </c>
      <c r="N40" s="100"/>
      <c r="P40" s="77">
        <v>1</v>
      </c>
      <c r="Q40" s="78">
        <v>0.8</v>
      </c>
      <c r="R40" s="76">
        <f t="shared" si="2"/>
        <v>0.8</v>
      </c>
      <c r="S40" s="99" t="s">
        <v>483</v>
      </c>
    </row>
    <row r="41" spans="1:19" ht="78" customHeight="1">
      <c r="A41" s="96">
        <v>38</v>
      </c>
      <c r="B41" s="80" t="s">
        <v>316</v>
      </c>
      <c r="C41" s="80" t="s">
        <v>346</v>
      </c>
      <c r="D41" s="102" t="s">
        <v>375</v>
      </c>
      <c r="F41" s="77">
        <v>1</v>
      </c>
      <c r="G41" s="78">
        <v>0.3</v>
      </c>
      <c r="H41" s="76">
        <f t="shared" si="0"/>
        <v>0.3</v>
      </c>
      <c r="I41" s="99" t="s">
        <v>376</v>
      </c>
      <c r="K41" s="77">
        <v>1</v>
      </c>
      <c r="L41" s="78">
        <v>0.9</v>
      </c>
      <c r="M41" s="76">
        <f t="shared" si="1"/>
        <v>0.9</v>
      </c>
      <c r="N41" s="100" t="s">
        <v>635</v>
      </c>
      <c r="P41" s="77">
        <v>1</v>
      </c>
      <c r="Q41" s="57">
        <v>0.4</v>
      </c>
      <c r="R41" s="76">
        <f t="shared" si="2"/>
        <v>0.4</v>
      </c>
      <c r="S41" s="99" t="s">
        <v>376</v>
      </c>
    </row>
    <row r="42" spans="1:19" ht="57.75" customHeight="1">
      <c r="A42" s="96">
        <v>39</v>
      </c>
      <c r="B42" s="80" t="s">
        <v>316</v>
      </c>
      <c r="C42" s="80" t="s">
        <v>346</v>
      </c>
      <c r="D42" s="100" t="s">
        <v>378</v>
      </c>
      <c r="F42" s="77">
        <v>1</v>
      </c>
      <c r="G42" s="78">
        <v>0.1</v>
      </c>
      <c r="H42" s="76">
        <f t="shared" si="0"/>
        <v>0.1</v>
      </c>
      <c r="I42" s="99" t="s">
        <v>379</v>
      </c>
      <c r="K42" s="77">
        <v>1</v>
      </c>
      <c r="L42" s="78">
        <v>1</v>
      </c>
      <c r="M42" s="76">
        <f t="shared" si="1"/>
        <v>1</v>
      </c>
      <c r="N42" s="100"/>
      <c r="P42" s="77">
        <v>1</v>
      </c>
      <c r="Q42" s="57">
        <v>0.1</v>
      </c>
      <c r="R42" s="76">
        <f t="shared" si="2"/>
        <v>0.1</v>
      </c>
      <c r="S42" s="99" t="s">
        <v>379</v>
      </c>
    </row>
    <row r="43" spans="1:19" ht="67.5" customHeight="1">
      <c r="A43" s="96">
        <v>40</v>
      </c>
      <c r="B43" s="80" t="s">
        <v>316</v>
      </c>
      <c r="C43" s="80" t="s">
        <v>346</v>
      </c>
      <c r="D43" s="100" t="s">
        <v>381</v>
      </c>
      <c r="F43" s="77">
        <v>1</v>
      </c>
      <c r="G43" s="78">
        <v>1</v>
      </c>
      <c r="H43" s="76">
        <f t="shared" si="0"/>
        <v>1</v>
      </c>
      <c r="I43" s="99"/>
      <c r="K43" s="77">
        <v>1</v>
      </c>
      <c r="L43" s="78">
        <v>1</v>
      </c>
      <c r="M43" s="76">
        <f t="shared" si="1"/>
        <v>1</v>
      </c>
      <c r="N43" s="102"/>
      <c r="P43" s="77">
        <v>1</v>
      </c>
      <c r="Q43" s="78">
        <v>1</v>
      </c>
      <c r="R43" s="76">
        <f t="shared" si="2"/>
        <v>1</v>
      </c>
      <c r="S43" s="99"/>
    </row>
    <row r="44" spans="1:19" ht="106.5" customHeight="1">
      <c r="A44" s="96">
        <v>41</v>
      </c>
      <c r="B44" s="80" t="s">
        <v>316</v>
      </c>
      <c r="C44" s="80" t="s">
        <v>383</v>
      </c>
      <c r="D44" s="100" t="s">
        <v>384</v>
      </c>
      <c r="F44" s="77">
        <v>1</v>
      </c>
      <c r="G44" s="78">
        <v>0.2</v>
      </c>
      <c r="H44" s="76">
        <f t="shared" si="0"/>
        <v>0.2</v>
      </c>
      <c r="I44" s="99" t="s">
        <v>385</v>
      </c>
      <c r="K44" s="77">
        <v>1</v>
      </c>
      <c r="L44" s="78">
        <v>1</v>
      </c>
      <c r="M44" s="76">
        <f t="shared" si="1"/>
        <v>1</v>
      </c>
      <c r="N44" s="100"/>
      <c r="P44" s="77">
        <v>1</v>
      </c>
      <c r="Q44" s="78">
        <v>0.6</v>
      </c>
      <c r="R44" s="76">
        <f t="shared" si="2"/>
        <v>0.6</v>
      </c>
      <c r="S44" s="99" t="s">
        <v>486</v>
      </c>
    </row>
    <row r="45" spans="1:19" ht="210" customHeight="1">
      <c r="A45" s="96">
        <v>42</v>
      </c>
      <c r="B45" s="80" t="s">
        <v>316</v>
      </c>
      <c r="C45" s="80" t="s">
        <v>383</v>
      </c>
      <c r="D45" s="100" t="s">
        <v>387</v>
      </c>
      <c r="F45" s="77">
        <v>1</v>
      </c>
      <c r="G45" s="78">
        <v>0.5</v>
      </c>
      <c r="H45" s="76">
        <f t="shared" si="0"/>
        <v>0.5</v>
      </c>
      <c r="I45" s="99" t="s">
        <v>388</v>
      </c>
      <c r="K45" s="77">
        <v>1</v>
      </c>
      <c r="L45" s="78">
        <v>0.98</v>
      </c>
      <c r="M45" s="76">
        <f t="shared" si="1"/>
        <v>0.98</v>
      </c>
      <c r="N45" s="100" t="s">
        <v>636</v>
      </c>
      <c r="P45" s="77">
        <v>1</v>
      </c>
      <c r="Q45" s="78">
        <v>0.8</v>
      </c>
      <c r="R45" s="76">
        <f t="shared" si="2"/>
        <v>0.8</v>
      </c>
      <c r="S45" s="99" t="s">
        <v>487</v>
      </c>
    </row>
    <row r="46" spans="1:19" ht="106.5" customHeight="1">
      <c r="A46" s="96">
        <v>43</v>
      </c>
      <c r="B46" s="80" t="s">
        <v>316</v>
      </c>
      <c r="C46" s="80" t="s">
        <v>383</v>
      </c>
      <c r="D46" s="100" t="s">
        <v>390</v>
      </c>
      <c r="F46" s="77">
        <v>1</v>
      </c>
      <c r="G46" s="78">
        <v>0.2</v>
      </c>
      <c r="H46" s="76">
        <f t="shared" si="0"/>
        <v>0.2</v>
      </c>
      <c r="I46" s="99" t="s">
        <v>391</v>
      </c>
      <c r="K46" s="84">
        <v>1</v>
      </c>
      <c r="L46" s="83">
        <v>1</v>
      </c>
      <c r="M46" s="76">
        <f t="shared" si="1"/>
        <v>1</v>
      </c>
      <c r="N46" s="100"/>
      <c r="P46" s="77">
        <v>1</v>
      </c>
      <c r="Q46" s="78">
        <v>0.8</v>
      </c>
      <c r="R46" s="76">
        <f t="shared" si="2"/>
        <v>0.8</v>
      </c>
      <c r="S46" s="99" t="s">
        <v>489</v>
      </c>
    </row>
    <row r="47" spans="1:19" ht="122.25" customHeight="1">
      <c r="A47" s="96">
        <v>44</v>
      </c>
      <c r="B47" s="80" t="s">
        <v>316</v>
      </c>
      <c r="C47" s="80" t="s">
        <v>383</v>
      </c>
      <c r="D47" s="100" t="s">
        <v>393</v>
      </c>
      <c r="F47" s="77">
        <v>1</v>
      </c>
      <c r="G47" s="78">
        <v>0.65</v>
      </c>
      <c r="H47" s="76">
        <f t="shared" si="0"/>
        <v>0.65</v>
      </c>
      <c r="I47" s="99" t="s">
        <v>453</v>
      </c>
      <c r="K47" s="84">
        <v>1</v>
      </c>
      <c r="L47" s="83">
        <v>1</v>
      </c>
      <c r="M47" s="76">
        <f t="shared" si="1"/>
        <v>1</v>
      </c>
      <c r="N47" s="105"/>
      <c r="P47" s="77">
        <v>1</v>
      </c>
      <c r="Q47" s="78">
        <v>0.65</v>
      </c>
      <c r="R47" s="76">
        <f t="shared" si="2"/>
        <v>0.65</v>
      </c>
      <c r="S47" s="99" t="s">
        <v>490</v>
      </c>
    </row>
    <row r="48" spans="1:19" ht="96" customHeight="1">
      <c r="A48" s="96">
        <v>45</v>
      </c>
      <c r="B48" s="80" t="s">
        <v>316</v>
      </c>
      <c r="C48" s="80" t="s">
        <v>383</v>
      </c>
      <c r="D48" s="100" t="s">
        <v>396</v>
      </c>
      <c r="F48" s="77">
        <v>1</v>
      </c>
      <c r="G48" s="78">
        <v>1</v>
      </c>
      <c r="H48" s="76">
        <f t="shared" si="0"/>
        <v>1</v>
      </c>
      <c r="I48" s="99"/>
      <c r="K48" s="84">
        <v>1</v>
      </c>
      <c r="L48" s="83">
        <v>1</v>
      </c>
      <c r="M48" s="76">
        <f t="shared" si="1"/>
        <v>1</v>
      </c>
      <c r="N48" s="100"/>
      <c r="P48" s="77">
        <v>1</v>
      </c>
      <c r="Q48" s="78">
        <v>1</v>
      </c>
      <c r="R48" s="76">
        <f t="shared" si="2"/>
        <v>1</v>
      </c>
      <c r="S48" s="99"/>
    </row>
    <row r="49" spans="1:19" ht="237" customHeight="1">
      <c r="A49" s="96">
        <v>46</v>
      </c>
      <c r="B49" s="80" t="s">
        <v>316</v>
      </c>
      <c r="C49" s="80" t="s">
        <v>383</v>
      </c>
      <c r="D49" s="100" t="s">
        <v>397</v>
      </c>
      <c r="F49" s="77">
        <v>1</v>
      </c>
      <c r="G49" s="78">
        <v>0.3</v>
      </c>
      <c r="H49" s="76">
        <f t="shared" si="0"/>
        <v>0.3</v>
      </c>
      <c r="I49" s="99" t="s">
        <v>398</v>
      </c>
      <c r="K49" s="77">
        <v>1</v>
      </c>
      <c r="L49" s="78">
        <v>1</v>
      </c>
      <c r="M49" s="76">
        <f t="shared" si="1"/>
        <v>1</v>
      </c>
      <c r="N49" s="100"/>
      <c r="P49" s="77">
        <v>1</v>
      </c>
      <c r="Q49" s="78">
        <v>0.8</v>
      </c>
      <c r="R49" s="76">
        <f t="shared" si="2"/>
        <v>0.8</v>
      </c>
      <c r="S49" s="99" t="s">
        <v>492</v>
      </c>
    </row>
    <row r="50" spans="1:19" ht="274.5" customHeight="1">
      <c r="A50" s="96">
        <v>47</v>
      </c>
      <c r="B50" s="80" t="s">
        <v>316</v>
      </c>
      <c r="C50" s="80" t="s">
        <v>383</v>
      </c>
      <c r="D50" s="100" t="s">
        <v>400</v>
      </c>
      <c r="F50" s="77">
        <v>1</v>
      </c>
      <c r="G50" s="78">
        <v>0.2</v>
      </c>
      <c r="H50" s="76">
        <f t="shared" si="0"/>
        <v>0.2</v>
      </c>
      <c r="I50" s="99" t="s">
        <v>401</v>
      </c>
      <c r="K50" s="56">
        <v>1</v>
      </c>
      <c r="L50" s="57">
        <v>1</v>
      </c>
      <c r="M50" s="76">
        <f t="shared" si="1"/>
        <v>1</v>
      </c>
      <c r="N50" s="100"/>
      <c r="P50" s="77">
        <v>1</v>
      </c>
      <c r="Q50" s="78">
        <v>0.7</v>
      </c>
      <c r="R50" s="76">
        <f t="shared" si="2"/>
        <v>0.7</v>
      </c>
      <c r="S50" s="99" t="s">
        <v>493</v>
      </c>
    </row>
    <row r="51" spans="1:19" s="122" customFormat="1" ht="141" customHeight="1">
      <c r="A51" s="131">
        <v>48</v>
      </c>
      <c r="B51" s="82" t="s">
        <v>316</v>
      </c>
      <c r="C51" s="82" t="s">
        <v>383</v>
      </c>
      <c r="D51" s="102" t="s">
        <v>403</v>
      </c>
      <c r="F51" s="56">
        <v>1</v>
      </c>
      <c r="G51" s="57">
        <v>0.1</v>
      </c>
      <c r="H51" s="76">
        <f t="shared" si="0"/>
        <v>0.1</v>
      </c>
      <c r="I51" s="101" t="s">
        <v>404</v>
      </c>
      <c r="K51" s="56">
        <v>1</v>
      </c>
      <c r="L51" s="57">
        <v>1</v>
      </c>
      <c r="M51" s="76">
        <f t="shared" si="1"/>
        <v>1</v>
      </c>
      <c r="N51" s="102"/>
      <c r="P51" s="56">
        <v>1</v>
      </c>
      <c r="Q51" s="57">
        <v>0.95</v>
      </c>
      <c r="R51" s="76">
        <f t="shared" si="2"/>
        <v>0.95</v>
      </c>
      <c r="S51" s="101" t="s">
        <v>716</v>
      </c>
    </row>
    <row r="52" spans="1:19" ht="409.5" customHeight="1">
      <c r="A52" s="96">
        <v>49</v>
      </c>
      <c r="B52" s="80" t="s">
        <v>186</v>
      </c>
      <c r="C52" s="80" t="s">
        <v>187</v>
      </c>
      <c r="D52" s="100" t="s">
        <v>188</v>
      </c>
      <c r="F52" s="77">
        <v>1</v>
      </c>
      <c r="G52" s="78">
        <v>0.2</v>
      </c>
      <c r="H52" s="76">
        <f aca="true" t="shared" si="3" ref="H52:H59">F52*G52</f>
        <v>0.2</v>
      </c>
      <c r="I52" s="99" t="s">
        <v>290</v>
      </c>
      <c r="K52" s="77">
        <v>1</v>
      </c>
      <c r="L52" s="78">
        <v>1</v>
      </c>
      <c r="M52" s="76">
        <f aca="true" t="shared" si="4" ref="M52:M59">K52*L52</f>
        <v>1</v>
      </c>
      <c r="N52" s="100" t="s">
        <v>190</v>
      </c>
      <c r="P52" s="77">
        <v>1</v>
      </c>
      <c r="Q52" s="78">
        <v>0.6</v>
      </c>
      <c r="R52" s="76">
        <f aca="true" t="shared" si="5" ref="R52:R59">P52*Q52</f>
        <v>0.6</v>
      </c>
      <c r="S52" s="100" t="s">
        <v>291</v>
      </c>
    </row>
    <row r="53" spans="1:19" ht="177.75" customHeight="1">
      <c r="A53" s="96">
        <v>50</v>
      </c>
      <c r="B53" s="124" t="s">
        <v>186</v>
      </c>
      <c r="C53" s="124" t="s">
        <v>187</v>
      </c>
      <c r="D53" s="100" t="s">
        <v>191</v>
      </c>
      <c r="F53" s="77">
        <v>1</v>
      </c>
      <c r="G53" s="78">
        <v>0.7</v>
      </c>
      <c r="H53" s="76">
        <v>0.6</v>
      </c>
      <c r="I53" s="99" t="s">
        <v>292</v>
      </c>
      <c r="K53" s="77">
        <v>1</v>
      </c>
      <c r="L53" s="78">
        <v>1</v>
      </c>
      <c r="M53" s="76">
        <f t="shared" si="4"/>
        <v>1</v>
      </c>
      <c r="N53" s="100" t="s">
        <v>293</v>
      </c>
      <c r="P53" s="77">
        <v>1</v>
      </c>
      <c r="Q53" s="78">
        <v>0.8</v>
      </c>
      <c r="R53" s="76">
        <f t="shared" si="5"/>
        <v>0.8</v>
      </c>
      <c r="S53" s="99" t="s">
        <v>250</v>
      </c>
    </row>
    <row r="54" spans="1:19" ht="153.75" customHeight="1">
      <c r="A54" s="96">
        <v>51</v>
      </c>
      <c r="B54" s="80" t="s">
        <v>186</v>
      </c>
      <c r="C54" s="80" t="s">
        <v>187</v>
      </c>
      <c r="D54" s="100" t="s">
        <v>194</v>
      </c>
      <c r="F54" s="77">
        <v>1</v>
      </c>
      <c r="G54" s="78">
        <v>0.1</v>
      </c>
      <c r="H54" s="76">
        <f t="shared" si="3"/>
        <v>0.1</v>
      </c>
      <c r="I54" s="115" t="s">
        <v>195</v>
      </c>
      <c r="K54" s="77">
        <v>1</v>
      </c>
      <c r="L54" s="78">
        <v>0.92</v>
      </c>
      <c r="M54" s="76">
        <f t="shared" si="4"/>
        <v>0.92</v>
      </c>
      <c r="N54" s="100" t="s">
        <v>294</v>
      </c>
      <c r="P54" s="77">
        <v>1</v>
      </c>
      <c r="Q54" s="78">
        <v>0.9</v>
      </c>
      <c r="R54" s="76">
        <f t="shared" si="5"/>
        <v>0.9</v>
      </c>
      <c r="S54" s="99" t="s">
        <v>295</v>
      </c>
    </row>
    <row r="55" spans="1:19" ht="270">
      <c r="A55" s="96">
        <v>52</v>
      </c>
      <c r="B55" s="80" t="s">
        <v>186</v>
      </c>
      <c r="C55" s="80" t="s">
        <v>187</v>
      </c>
      <c r="D55" s="100" t="s">
        <v>197</v>
      </c>
      <c r="F55" s="77">
        <v>1</v>
      </c>
      <c r="G55" s="78">
        <v>0.6</v>
      </c>
      <c r="H55" s="76">
        <f t="shared" si="3"/>
        <v>0.6</v>
      </c>
      <c r="I55" s="99" t="s">
        <v>296</v>
      </c>
      <c r="K55" s="77">
        <v>1</v>
      </c>
      <c r="L55" s="78">
        <v>1</v>
      </c>
      <c r="M55" s="76">
        <f t="shared" si="4"/>
        <v>1</v>
      </c>
      <c r="N55" s="105" t="s">
        <v>214</v>
      </c>
      <c r="P55" s="77">
        <v>1</v>
      </c>
      <c r="Q55" s="78">
        <v>0.7</v>
      </c>
      <c r="R55" s="76">
        <f t="shared" si="5"/>
        <v>0.7</v>
      </c>
      <c r="S55" s="99" t="s">
        <v>297</v>
      </c>
    </row>
    <row r="56" spans="1:19" ht="105">
      <c r="A56" s="96">
        <v>53</v>
      </c>
      <c r="B56" s="80" t="s">
        <v>186</v>
      </c>
      <c r="C56" s="80" t="s">
        <v>187</v>
      </c>
      <c r="D56" s="100" t="s">
        <v>200</v>
      </c>
      <c r="F56" s="77">
        <v>1</v>
      </c>
      <c r="G56" s="78">
        <v>0.85</v>
      </c>
      <c r="H56" s="76">
        <v>0.85</v>
      </c>
      <c r="I56" s="99" t="s">
        <v>298</v>
      </c>
      <c r="K56" s="84">
        <v>1</v>
      </c>
      <c r="L56" s="83">
        <v>1</v>
      </c>
      <c r="M56" s="76">
        <f t="shared" si="4"/>
        <v>1</v>
      </c>
      <c r="N56" s="105" t="s">
        <v>299</v>
      </c>
      <c r="P56" s="77">
        <v>1</v>
      </c>
      <c r="Q56" s="78">
        <v>1</v>
      </c>
      <c r="R56" s="76">
        <f t="shared" si="5"/>
        <v>1</v>
      </c>
      <c r="S56" s="99" t="s">
        <v>267</v>
      </c>
    </row>
    <row r="57" spans="1:19" ht="128.25" customHeight="1">
      <c r="A57" s="96">
        <v>54</v>
      </c>
      <c r="B57" s="80" t="s">
        <v>186</v>
      </c>
      <c r="C57" s="80" t="s">
        <v>187</v>
      </c>
      <c r="D57" s="100" t="s">
        <v>202</v>
      </c>
      <c r="F57" s="77">
        <v>1</v>
      </c>
      <c r="G57" s="78">
        <v>0.2</v>
      </c>
      <c r="H57" s="76">
        <f t="shared" si="3"/>
        <v>0.2</v>
      </c>
      <c r="I57" s="99" t="s">
        <v>300</v>
      </c>
      <c r="K57" s="84">
        <v>1</v>
      </c>
      <c r="L57" s="83">
        <v>0.98</v>
      </c>
      <c r="M57" s="76">
        <f t="shared" si="4"/>
        <v>0.98</v>
      </c>
      <c r="N57" s="105" t="s">
        <v>274</v>
      </c>
      <c r="P57" s="77">
        <v>1</v>
      </c>
      <c r="Q57" s="78">
        <v>0.8</v>
      </c>
      <c r="R57" s="76">
        <f t="shared" si="5"/>
        <v>0.8</v>
      </c>
      <c r="S57" s="100" t="s">
        <v>301</v>
      </c>
    </row>
    <row r="58" spans="1:19" ht="225.75" customHeight="1">
      <c r="A58" s="96">
        <v>55</v>
      </c>
      <c r="B58" s="80" t="s">
        <v>186</v>
      </c>
      <c r="C58" s="80" t="s">
        <v>187</v>
      </c>
      <c r="D58" s="100" t="s">
        <v>205</v>
      </c>
      <c r="F58" s="77">
        <v>1</v>
      </c>
      <c r="G58" s="78">
        <v>0.6</v>
      </c>
      <c r="H58" s="76">
        <f t="shared" si="3"/>
        <v>0.6</v>
      </c>
      <c r="I58" s="99" t="s">
        <v>302</v>
      </c>
      <c r="K58" s="77">
        <v>1</v>
      </c>
      <c r="L58" s="78">
        <v>0.9</v>
      </c>
      <c r="M58" s="76">
        <f t="shared" si="4"/>
        <v>0.9</v>
      </c>
      <c r="N58" s="105" t="s">
        <v>740</v>
      </c>
      <c r="P58" s="77">
        <v>1</v>
      </c>
      <c r="Q58" s="53">
        <v>0.85</v>
      </c>
      <c r="R58" s="76">
        <f t="shared" si="5"/>
        <v>0.85</v>
      </c>
      <c r="S58" s="99" t="s">
        <v>303</v>
      </c>
    </row>
    <row r="59" spans="1:19" ht="45">
      <c r="A59" s="96">
        <v>56</v>
      </c>
      <c r="B59" s="80" t="s">
        <v>186</v>
      </c>
      <c r="C59" s="80" t="s">
        <v>187</v>
      </c>
      <c r="D59" s="100" t="s">
        <v>207</v>
      </c>
      <c r="F59" s="77">
        <v>1</v>
      </c>
      <c r="G59" s="78">
        <v>1</v>
      </c>
      <c r="H59" s="76">
        <f t="shared" si="3"/>
        <v>1</v>
      </c>
      <c r="I59" s="99" t="s">
        <v>219</v>
      </c>
      <c r="K59" s="77">
        <v>1</v>
      </c>
      <c r="L59" s="78">
        <v>1</v>
      </c>
      <c r="M59" s="76">
        <f t="shared" si="4"/>
        <v>1</v>
      </c>
      <c r="N59" s="99" t="s">
        <v>219</v>
      </c>
      <c r="P59" s="77">
        <v>1</v>
      </c>
      <c r="Q59" s="78">
        <v>1</v>
      </c>
      <c r="R59" s="76">
        <f t="shared" si="5"/>
        <v>1</v>
      </c>
      <c r="S59" s="98" t="s">
        <v>304</v>
      </c>
    </row>
    <row r="60" spans="1:19" ht="264" customHeight="1">
      <c r="A60" s="96">
        <v>57</v>
      </c>
      <c r="B60" s="80" t="s">
        <v>15</v>
      </c>
      <c r="C60" s="80" t="s">
        <v>15</v>
      </c>
      <c r="D60" s="100" t="s">
        <v>16</v>
      </c>
      <c r="F60" s="52">
        <v>1</v>
      </c>
      <c r="G60" s="53">
        <v>0.85</v>
      </c>
      <c r="H60" s="109">
        <f>F60*G60</f>
        <v>0.85</v>
      </c>
      <c r="I60" s="100" t="s">
        <v>153</v>
      </c>
      <c r="J60" s="96"/>
      <c r="K60" s="52">
        <v>1</v>
      </c>
      <c r="L60" s="53">
        <v>1</v>
      </c>
      <c r="M60" s="109">
        <f>K60*L60</f>
        <v>1</v>
      </c>
      <c r="N60" s="100" t="s">
        <v>154</v>
      </c>
      <c r="O60" s="96"/>
      <c r="P60" s="52">
        <v>1</v>
      </c>
      <c r="Q60" s="53">
        <v>0.9</v>
      </c>
      <c r="R60" s="109">
        <f>P60*Q60</f>
        <v>0.9</v>
      </c>
      <c r="S60" s="100" t="s">
        <v>179</v>
      </c>
    </row>
    <row r="61" spans="1:19" ht="294" customHeight="1">
      <c r="A61" s="96">
        <v>58</v>
      </c>
      <c r="B61" s="80" t="s">
        <v>15</v>
      </c>
      <c r="C61" s="80" t="s">
        <v>15</v>
      </c>
      <c r="D61" s="100" t="s">
        <v>57</v>
      </c>
      <c r="F61" s="52">
        <v>1</v>
      </c>
      <c r="G61" s="53">
        <v>0.85</v>
      </c>
      <c r="H61" s="109">
        <f>F61*G61</f>
        <v>0.85</v>
      </c>
      <c r="I61" s="100" t="s">
        <v>180</v>
      </c>
      <c r="J61" s="96"/>
      <c r="K61" s="52">
        <v>1</v>
      </c>
      <c r="L61" s="53">
        <v>0.9</v>
      </c>
      <c r="M61" s="109">
        <f>K61*L61</f>
        <v>0.9</v>
      </c>
      <c r="N61" s="100" t="s">
        <v>181</v>
      </c>
      <c r="O61" s="96"/>
      <c r="P61" s="52">
        <v>1</v>
      </c>
      <c r="Q61" s="53">
        <v>0.7</v>
      </c>
      <c r="R61" s="109">
        <f>P61*Q61</f>
        <v>0.7</v>
      </c>
      <c r="S61" s="100" t="s">
        <v>182</v>
      </c>
    </row>
    <row r="62" spans="1:19" ht="334.5" customHeight="1">
      <c r="A62" s="96">
        <v>59</v>
      </c>
      <c r="B62" s="80" t="s">
        <v>15</v>
      </c>
      <c r="C62" s="80" t="s">
        <v>15</v>
      </c>
      <c r="D62" s="100" t="s">
        <v>58</v>
      </c>
      <c r="F62" s="52">
        <v>1</v>
      </c>
      <c r="G62" s="53">
        <f>90%-5%</f>
        <v>0.85</v>
      </c>
      <c r="H62" s="109">
        <f>F62*G62</f>
        <v>0.85</v>
      </c>
      <c r="I62" s="127" t="s">
        <v>183</v>
      </c>
      <c r="J62" s="96"/>
      <c r="K62" s="52">
        <v>1</v>
      </c>
      <c r="L62" s="53">
        <v>0.8</v>
      </c>
      <c r="M62" s="109">
        <f>K62*L62</f>
        <v>0.8</v>
      </c>
      <c r="N62" s="100" t="s">
        <v>165</v>
      </c>
      <c r="O62" s="96"/>
      <c r="P62" s="52">
        <v>1</v>
      </c>
      <c r="Q62" s="53">
        <v>0.65</v>
      </c>
      <c r="R62" s="109">
        <f>P62*Q62</f>
        <v>0.65</v>
      </c>
      <c r="S62" s="99" t="s">
        <v>171</v>
      </c>
    </row>
    <row r="63" spans="1:19" ht="132" customHeight="1">
      <c r="A63" s="96">
        <v>60</v>
      </c>
      <c r="B63" s="80" t="s">
        <v>15</v>
      </c>
      <c r="C63" s="80" t="s">
        <v>15</v>
      </c>
      <c r="D63" s="100" t="s">
        <v>54</v>
      </c>
      <c r="F63" s="52">
        <v>1</v>
      </c>
      <c r="G63" s="53">
        <v>0.95</v>
      </c>
      <c r="H63" s="109">
        <f>F63*G63</f>
        <v>0.95</v>
      </c>
      <c r="I63" s="100" t="s">
        <v>159</v>
      </c>
      <c r="J63" s="96"/>
      <c r="K63" s="52">
        <v>1</v>
      </c>
      <c r="L63" s="53">
        <v>1</v>
      </c>
      <c r="M63" s="109">
        <f>K63*L63</f>
        <v>1</v>
      </c>
      <c r="N63" s="100" t="s">
        <v>160</v>
      </c>
      <c r="O63" s="96"/>
      <c r="P63" s="52">
        <v>1</v>
      </c>
      <c r="Q63" s="53">
        <v>0.8</v>
      </c>
      <c r="R63" s="109">
        <f>P63*Q63</f>
        <v>0.8</v>
      </c>
      <c r="S63" s="100" t="s">
        <v>172</v>
      </c>
    </row>
    <row r="64" spans="1:19" ht="169.5" customHeight="1">
      <c r="A64" s="96">
        <v>61</v>
      </c>
      <c r="B64" s="80" t="s">
        <v>15</v>
      </c>
      <c r="C64" s="80" t="s">
        <v>15</v>
      </c>
      <c r="D64" s="100" t="s">
        <v>55</v>
      </c>
      <c r="F64" s="52">
        <v>1</v>
      </c>
      <c r="G64" s="53">
        <v>0.75</v>
      </c>
      <c r="H64" s="109">
        <f>F64*G64</f>
        <v>0.75</v>
      </c>
      <c r="I64" s="100" t="s">
        <v>161</v>
      </c>
      <c r="J64" s="96"/>
      <c r="K64" s="52">
        <v>1</v>
      </c>
      <c r="L64" s="53">
        <v>0.8</v>
      </c>
      <c r="M64" s="109">
        <f>K64*L64</f>
        <v>0.8</v>
      </c>
      <c r="N64" s="100" t="s">
        <v>162</v>
      </c>
      <c r="O64" s="96"/>
      <c r="P64" s="52">
        <v>1</v>
      </c>
      <c r="Q64" s="53">
        <v>0.7</v>
      </c>
      <c r="R64" s="109">
        <f>P64*Q64</f>
        <v>0.7</v>
      </c>
      <c r="S64" s="100" t="s">
        <v>173</v>
      </c>
    </row>
  </sheetData>
  <sheetProtection/>
  <mergeCells count="4">
    <mergeCell ref="B2:D2"/>
    <mergeCell ref="F2:I2"/>
    <mergeCell ref="K2:N2"/>
    <mergeCell ref="P2:S2"/>
  </mergeCells>
  <printOptions/>
  <pageMargins left="0.511811024" right="0.511811024" top="0.787401575" bottom="0.787401575" header="0.31496062" footer="0.31496062"/>
  <pageSetup orientation="portrait" paperSize="9"/>
</worksheet>
</file>

<file path=xl/worksheets/sheet14.xml><?xml version="1.0" encoding="utf-8"?>
<worksheet xmlns="http://schemas.openxmlformats.org/spreadsheetml/2006/main" xmlns:r="http://schemas.openxmlformats.org/officeDocument/2006/relationships">
  <dimension ref="A1:U64"/>
  <sheetViews>
    <sheetView zoomScale="55" zoomScaleNormal="55" zoomScalePageLayoutView="70" workbookViewId="0" topLeftCell="C62">
      <selection activeCell="I64" sqref="I64"/>
    </sheetView>
  </sheetViews>
  <sheetFormatPr defaultColWidth="8.8515625" defaultRowHeight="15"/>
  <cols>
    <col min="1" max="1" width="3.7109375" style="96" bestFit="1" customWidth="1"/>
    <col min="2" max="2" width="16.421875" style="75" bestFit="1" customWidth="1"/>
    <col min="3" max="3" width="20.7109375" style="75" customWidth="1"/>
    <col min="4" max="4" width="44.421875" style="97" customWidth="1"/>
    <col min="5" max="5" width="2.421875" style="97" customWidth="1"/>
    <col min="6" max="6" width="20.421875" style="75" bestFit="1" customWidth="1"/>
    <col min="7" max="7" width="14.57421875" style="75" bestFit="1" customWidth="1"/>
    <col min="8" max="8" width="9.140625" style="75" customWidth="1"/>
    <col min="9" max="9" width="57.8515625" style="116" customWidth="1"/>
    <col min="10" max="10" width="1.8515625" style="97" customWidth="1"/>
    <col min="11" max="11" width="20.421875" style="75" bestFit="1" customWidth="1"/>
    <col min="12" max="12" width="14.57421875" style="75" bestFit="1" customWidth="1"/>
    <col min="13" max="13" width="9.140625" style="75" customWidth="1"/>
    <col min="14" max="14" width="58.140625" style="97" customWidth="1"/>
    <col min="15" max="15" width="1.421875" style="97" customWidth="1"/>
    <col min="16" max="16" width="20.421875" style="75" bestFit="1" customWidth="1"/>
    <col min="17" max="17" width="14.57421875" style="75" bestFit="1" customWidth="1"/>
    <col min="18" max="18" width="9.140625" style="75" customWidth="1"/>
    <col min="19" max="19" width="58.421875" style="97" customWidth="1"/>
    <col min="20" max="16384" width="8.8515625" style="97" customWidth="1"/>
  </cols>
  <sheetData>
    <row r="1" ht="15">
      <c r="I1" s="97"/>
    </row>
    <row r="2" spans="2:19" ht="39.75" customHeight="1">
      <c r="B2" s="110" t="s">
        <v>17</v>
      </c>
      <c r="C2" s="110"/>
      <c r="D2" s="110"/>
      <c r="F2" s="110" t="s">
        <v>59</v>
      </c>
      <c r="G2" s="110"/>
      <c r="H2" s="110"/>
      <c r="I2" s="110"/>
      <c r="K2" s="111" t="s">
        <v>47</v>
      </c>
      <c r="L2" s="112"/>
      <c r="M2" s="112"/>
      <c r="N2" s="113"/>
      <c r="P2" s="110" t="s">
        <v>63</v>
      </c>
      <c r="Q2" s="110"/>
      <c r="R2" s="110"/>
      <c r="S2" s="110"/>
    </row>
    <row r="3" spans="2:19" ht="30">
      <c r="B3" s="119" t="s">
        <v>0</v>
      </c>
      <c r="C3" s="119" t="s">
        <v>1</v>
      </c>
      <c r="D3" s="120" t="s">
        <v>2</v>
      </c>
      <c r="F3" s="117" t="s">
        <v>18</v>
      </c>
      <c r="G3" s="117" t="s">
        <v>19</v>
      </c>
      <c r="H3" s="117" t="s">
        <v>22</v>
      </c>
      <c r="I3" s="114" t="s">
        <v>20</v>
      </c>
      <c r="K3" s="117" t="s">
        <v>18</v>
      </c>
      <c r="L3" s="117" t="s">
        <v>19</v>
      </c>
      <c r="M3" s="117" t="s">
        <v>22</v>
      </c>
      <c r="N3" s="114" t="s">
        <v>20</v>
      </c>
      <c r="P3" s="117" t="s">
        <v>18</v>
      </c>
      <c r="Q3" s="117" t="s">
        <v>19</v>
      </c>
      <c r="R3" s="117" t="s">
        <v>22</v>
      </c>
      <c r="S3" s="114" t="s">
        <v>20</v>
      </c>
    </row>
    <row r="4" spans="1:19" ht="69.75" customHeight="1">
      <c r="A4" s="96">
        <v>1</v>
      </c>
      <c r="B4" s="80" t="s">
        <v>3</v>
      </c>
      <c r="C4" s="80" t="s">
        <v>4</v>
      </c>
      <c r="D4" s="100" t="s">
        <v>5</v>
      </c>
      <c r="F4" s="79">
        <v>1</v>
      </c>
      <c r="G4" s="107">
        <v>0.78</v>
      </c>
      <c r="H4" s="76">
        <f>F4*G4</f>
        <v>0.78</v>
      </c>
      <c r="I4" s="99" t="s">
        <v>129</v>
      </c>
      <c r="K4" s="79">
        <v>1</v>
      </c>
      <c r="L4" s="107">
        <v>0.95</v>
      </c>
      <c r="M4" s="76">
        <f>K4*L4</f>
        <v>0.95</v>
      </c>
      <c r="N4" s="99" t="s">
        <v>133</v>
      </c>
      <c r="P4" s="79">
        <v>1</v>
      </c>
      <c r="Q4" s="107">
        <v>0.9</v>
      </c>
      <c r="R4" s="76">
        <f>P4*Q4</f>
        <v>0.9</v>
      </c>
      <c r="S4" s="99" t="s">
        <v>134</v>
      </c>
    </row>
    <row r="5" spans="1:19" ht="75" customHeight="1">
      <c r="A5" s="96">
        <v>2</v>
      </c>
      <c r="B5" s="80" t="s">
        <v>3</v>
      </c>
      <c r="C5" s="80" t="s">
        <v>4</v>
      </c>
      <c r="D5" s="100" t="s">
        <v>6</v>
      </c>
      <c r="F5" s="79">
        <v>1</v>
      </c>
      <c r="G5" s="107">
        <v>0.85</v>
      </c>
      <c r="H5" s="76">
        <f aca="true" t="shared" si="0" ref="H5:H51">F5*G5</f>
        <v>0.85</v>
      </c>
      <c r="I5" s="99" t="s">
        <v>128</v>
      </c>
      <c r="K5" s="79">
        <v>1</v>
      </c>
      <c r="L5" s="107">
        <v>0.95</v>
      </c>
      <c r="M5" s="76">
        <f aca="true" t="shared" si="1" ref="M5:M51">K5*L5</f>
        <v>0.95</v>
      </c>
      <c r="N5" s="99" t="s">
        <v>130</v>
      </c>
      <c r="P5" s="79">
        <v>1</v>
      </c>
      <c r="Q5" s="107">
        <v>1</v>
      </c>
      <c r="R5" s="76">
        <f aca="true" t="shared" si="2" ref="R5:R17">P5*Q5</f>
        <v>1</v>
      </c>
      <c r="S5" s="99"/>
    </row>
    <row r="6" spans="1:19" ht="80.25" customHeight="1">
      <c r="A6" s="96">
        <v>3</v>
      </c>
      <c r="B6" s="80" t="s">
        <v>3</v>
      </c>
      <c r="C6" s="80" t="s">
        <v>4</v>
      </c>
      <c r="D6" s="100" t="s">
        <v>7</v>
      </c>
      <c r="F6" s="79">
        <v>1</v>
      </c>
      <c r="G6" s="107">
        <v>0.85</v>
      </c>
      <c r="H6" s="76">
        <f t="shared" si="0"/>
        <v>0.85</v>
      </c>
      <c r="I6" s="99" t="s">
        <v>127</v>
      </c>
      <c r="K6" s="79">
        <v>1</v>
      </c>
      <c r="L6" s="107">
        <v>0.9</v>
      </c>
      <c r="M6" s="76">
        <f t="shared" si="1"/>
        <v>0.9</v>
      </c>
      <c r="N6" s="99" t="s">
        <v>126</v>
      </c>
      <c r="P6" s="79">
        <v>1</v>
      </c>
      <c r="Q6" s="107">
        <v>0.9</v>
      </c>
      <c r="R6" s="76">
        <f t="shared" si="2"/>
        <v>0.9</v>
      </c>
      <c r="S6" s="99" t="s">
        <v>127</v>
      </c>
    </row>
    <row r="7" spans="1:19" ht="146.25" customHeight="1">
      <c r="A7" s="96">
        <v>4</v>
      </c>
      <c r="B7" s="80" t="s">
        <v>3</v>
      </c>
      <c r="C7" s="80" t="s">
        <v>4</v>
      </c>
      <c r="D7" s="100" t="s">
        <v>8</v>
      </c>
      <c r="F7" s="79">
        <v>1</v>
      </c>
      <c r="G7" s="107">
        <v>0.8</v>
      </c>
      <c r="H7" s="76">
        <f t="shared" si="0"/>
        <v>0.8</v>
      </c>
      <c r="I7" s="99" t="s">
        <v>77</v>
      </c>
      <c r="K7" s="79">
        <v>1</v>
      </c>
      <c r="L7" s="107">
        <v>1</v>
      </c>
      <c r="M7" s="76">
        <f t="shared" si="1"/>
        <v>1</v>
      </c>
      <c r="N7" s="99"/>
      <c r="P7" s="79">
        <v>1</v>
      </c>
      <c r="Q7" s="107">
        <v>0.85</v>
      </c>
      <c r="R7" s="76">
        <f t="shared" si="2"/>
        <v>0.85</v>
      </c>
      <c r="S7" s="99" t="s">
        <v>67</v>
      </c>
    </row>
    <row r="8" spans="1:19" ht="53.25" customHeight="1">
      <c r="A8" s="96">
        <v>5</v>
      </c>
      <c r="B8" s="80" t="s">
        <v>3</v>
      </c>
      <c r="C8" s="80" t="s">
        <v>4</v>
      </c>
      <c r="D8" s="100" t="s">
        <v>9</v>
      </c>
      <c r="F8" s="79">
        <v>1</v>
      </c>
      <c r="G8" s="107">
        <v>1</v>
      </c>
      <c r="H8" s="76">
        <f t="shared" si="0"/>
        <v>1</v>
      </c>
      <c r="I8" s="99"/>
      <c r="K8" s="79">
        <v>1</v>
      </c>
      <c r="L8" s="107">
        <v>1</v>
      </c>
      <c r="M8" s="76">
        <f t="shared" si="1"/>
        <v>1</v>
      </c>
      <c r="N8" s="99"/>
      <c r="P8" s="79">
        <v>1</v>
      </c>
      <c r="Q8" s="107">
        <v>1</v>
      </c>
      <c r="R8" s="76">
        <f t="shared" si="2"/>
        <v>1</v>
      </c>
      <c r="S8" s="99"/>
    </row>
    <row r="9" spans="1:19" ht="198" customHeight="1">
      <c r="A9" s="96">
        <v>6</v>
      </c>
      <c r="B9" s="80" t="s">
        <v>3</v>
      </c>
      <c r="C9" s="80" t="s">
        <v>4</v>
      </c>
      <c r="D9" s="100" t="s">
        <v>49</v>
      </c>
      <c r="F9" s="79">
        <v>1</v>
      </c>
      <c r="G9" s="107">
        <v>0.1</v>
      </c>
      <c r="H9" s="76">
        <f t="shared" si="0"/>
        <v>0.1</v>
      </c>
      <c r="I9" s="99" t="s">
        <v>78</v>
      </c>
      <c r="K9" s="79">
        <v>1</v>
      </c>
      <c r="L9" s="107">
        <v>0.85</v>
      </c>
      <c r="M9" s="76">
        <f t="shared" si="1"/>
        <v>0.85</v>
      </c>
      <c r="N9" s="99" t="s">
        <v>121</v>
      </c>
      <c r="P9" s="79">
        <v>1</v>
      </c>
      <c r="Q9" s="107">
        <v>0.6</v>
      </c>
      <c r="R9" s="76">
        <f t="shared" si="2"/>
        <v>0.6</v>
      </c>
      <c r="S9" s="99" t="s">
        <v>123</v>
      </c>
    </row>
    <row r="10" spans="1:19" ht="54.75" customHeight="1">
      <c r="A10" s="96">
        <v>7</v>
      </c>
      <c r="B10" s="80" t="s">
        <v>3</v>
      </c>
      <c r="C10" s="80" t="s">
        <v>4</v>
      </c>
      <c r="D10" s="100" t="s">
        <v>10</v>
      </c>
      <c r="F10" s="79">
        <v>1</v>
      </c>
      <c r="G10" s="107">
        <v>0.6</v>
      </c>
      <c r="H10" s="76">
        <f t="shared" si="0"/>
        <v>0.6</v>
      </c>
      <c r="I10" s="99" t="s">
        <v>115</v>
      </c>
      <c r="K10" s="79">
        <v>1</v>
      </c>
      <c r="L10" s="107">
        <v>0.8</v>
      </c>
      <c r="M10" s="76">
        <f t="shared" si="1"/>
        <v>0.8</v>
      </c>
      <c r="N10" s="99" t="s">
        <v>116</v>
      </c>
      <c r="P10" s="79">
        <v>1</v>
      </c>
      <c r="Q10" s="107">
        <v>0.85</v>
      </c>
      <c r="R10" s="76">
        <f t="shared" si="2"/>
        <v>0.85</v>
      </c>
      <c r="S10" s="99" t="s">
        <v>69</v>
      </c>
    </row>
    <row r="11" spans="1:19" ht="45">
      <c r="A11" s="96">
        <v>8</v>
      </c>
      <c r="B11" s="80" t="s">
        <v>3</v>
      </c>
      <c r="C11" s="80" t="s">
        <v>4</v>
      </c>
      <c r="D11" s="100" t="s">
        <v>11</v>
      </c>
      <c r="F11" s="79">
        <v>1</v>
      </c>
      <c r="G11" s="107">
        <v>0.6</v>
      </c>
      <c r="H11" s="76">
        <f t="shared" si="0"/>
        <v>0.6</v>
      </c>
      <c r="I11" s="99" t="s">
        <v>106</v>
      </c>
      <c r="K11" s="79">
        <v>1</v>
      </c>
      <c r="L11" s="107">
        <v>0.9</v>
      </c>
      <c r="M11" s="76">
        <f t="shared" si="1"/>
        <v>0.9</v>
      </c>
      <c r="N11" s="99" t="s">
        <v>70</v>
      </c>
      <c r="P11" s="79">
        <v>1</v>
      </c>
      <c r="Q11" s="107">
        <v>0.8</v>
      </c>
      <c r="R11" s="76">
        <f t="shared" si="2"/>
        <v>0.8</v>
      </c>
      <c r="S11" s="99" t="s">
        <v>112</v>
      </c>
    </row>
    <row r="12" spans="1:19" ht="118.5" customHeight="1">
      <c r="A12" s="96">
        <v>9</v>
      </c>
      <c r="B12" s="80" t="s">
        <v>3</v>
      </c>
      <c r="C12" s="80" t="s">
        <v>4</v>
      </c>
      <c r="D12" s="100" t="s">
        <v>12</v>
      </c>
      <c r="F12" s="79">
        <v>1</v>
      </c>
      <c r="G12" s="107">
        <v>0.82</v>
      </c>
      <c r="H12" s="76">
        <f t="shared" si="0"/>
        <v>0.82</v>
      </c>
      <c r="I12" s="99" t="s">
        <v>114</v>
      </c>
      <c r="K12" s="79">
        <v>1</v>
      </c>
      <c r="L12" s="107">
        <v>0.7</v>
      </c>
      <c r="M12" s="76">
        <f t="shared" si="1"/>
        <v>0.7</v>
      </c>
      <c r="N12" s="99" t="s">
        <v>105</v>
      </c>
      <c r="P12" s="79">
        <v>1</v>
      </c>
      <c r="Q12" s="107">
        <v>0.7</v>
      </c>
      <c r="R12" s="76">
        <f t="shared" si="2"/>
        <v>0.7</v>
      </c>
      <c r="S12" s="99" t="s">
        <v>105</v>
      </c>
    </row>
    <row r="13" spans="1:19" ht="71.25" customHeight="1">
      <c r="A13" s="96">
        <v>10</v>
      </c>
      <c r="B13" s="80" t="s">
        <v>3</v>
      </c>
      <c r="C13" s="80" t="s">
        <v>13</v>
      </c>
      <c r="D13" s="100" t="s">
        <v>50</v>
      </c>
      <c r="F13" s="79">
        <v>1</v>
      </c>
      <c r="G13" s="107">
        <v>0.8</v>
      </c>
      <c r="H13" s="76">
        <f t="shared" si="0"/>
        <v>0.8</v>
      </c>
      <c r="I13" s="99" t="s">
        <v>103</v>
      </c>
      <c r="K13" s="79">
        <v>1</v>
      </c>
      <c r="L13" s="107">
        <v>0.9</v>
      </c>
      <c r="M13" s="76">
        <f t="shared" si="1"/>
        <v>0.9</v>
      </c>
      <c r="N13" s="99" t="s">
        <v>107</v>
      </c>
      <c r="P13" s="79">
        <v>1</v>
      </c>
      <c r="Q13" s="107">
        <v>0.85</v>
      </c>
      <c r="R13" s="76">
        <f t="shared" si="2"/>
        <v>0.85</v>
      </c>
      <c r="S13" s="99" t="s">
        <v>103</v>
      </c>
    </row>
    <row r="14" spans="1:19" ht="78.75" customHeight="1">
      <c r="A14" s="96">
        <v>11</v>
      </c>
      <c r="B14" s="80" t="s">
        <v>3</v>
      </c>
      <c r="C14" s="80" t="s">
        <v>13</v>
      </c>
      <c r="D14" s="100" t="s">
        <v>51</v>
      </c>
      <c r="F14" s="79">
        <v>1</v>
      </c>
      <c r="G14" s="107">
        <v>0.95</v>
      </c>
      <c r="H14" s="76">
        <f t="shared" si="0"/>
        <v>0.95</v>
      </c>
      <c r="I14" s="99" t="s">
        <v>79</v>
      </c>
      <c r="K14" s="79">
        <v>1</v>
      </c>
      <c r="L14" s="107">
        <v>0.85</v>
      </c>
      <c r="M14" s="76">
        <f t="shared" si="1"/>
        <v>0.85</v>
      </c>
      <c r="N14" s="99" t="s">
        <v>72</v>
      </c>
      <c r="P14" s="79">
        <v>1</v>
      </c>
      <c r="Q14" s="107">
        <v>0.75</v>
      </c>
      <c r="R14" s="76">
        <f t="shared" si="2"/>
        <v>0.75</v>
      </c>
      <c r="S14" s="99" t="s">
        <v>71</v>
      </c>
    </row>
    <row r="15" spans="1:19" ht="132.75" customHeight="1">
      <c r="A15" s="96">
        <v>12</v>
      </c>
      <c r="B15" s="80" t="s">
        <v>3</v>
      </c>
      <c r="C15" s="80" t="s">
        <v>56</v>
      </c>
      <c r="D15" s="100" t="s">
        <v>52</v>
      </c>
      <c r="F15" s="79">
        <v>1</v>
      </c>
      <c r="G15" s="107">
        <v>0.4</v>
      </c>
      <c r="H15" s="76">
        <f t="shared" si="0"/>
        <v>0.4</v>
      </c>
      <c r="I15" s="99" t="s">
        <v>97</v>
      </c>
      <c r="K15" s="79">
        <v>1</v>
      </c>
      <c r="L15" s="107">
        <v>0.7</v>
      </c>
      <c r="M15" s="76">
        <f t="shared" si="1"/>
        <v>0.7</v>
      </c>
      <c r="N15" s="99" t="s">
        <v>101</v>
      </c>
      <c r="P15" s="79">
        <v>1</v>
      </c>
      <c r="Q15" s="107">
        <v>1</v>
      </c>
      <c r="R15" s="76">
        <f t="shared" si="2"/>
        <v>1</v>
      </c>
      <c r="S15" s="99"/>
    </row>
    <row r="16" spans="1:19" ht="54.75" customHeight="1">
      <c r="A16" s="96">
        <v>13</v>
      </c>
      <c r="B16" s="80" t="s">
        <v>3</v>
      </c>
      <c r="C16" s="80" t="s">
        <v>56</v>
      </c>
      <c r="D16" s="100" t="s">
        <v>14</v>
      </c>
      <c r="F16" s="79">
        <v>1</v>
      </c>
      <c r="G16" s="107">
        <v>0.8</v>
      </c>
      <c r="H16" s="76">
        <f t="shared" si="0"/>
        <v>0.8</v>
      </c>
      <c r="I16" s="99" t="s">
        <v>98</v>
      </c>
      <c r="K16" s="79">
        <v>1</v>
      </c>
      <c r="L16" s="107">
        <v>0.85</v>
      </c>
      <c r="M16" s="76">
        <f t="shared" si="1"/>
        <v>0.85</v>
      </c>
      <c r="N16" s="99" t="s">
        <v>98</v>
      </c>
      <c r="P16" s="79">
        <v>1</v>
      </c>
      <c r="Q16" s="107">
        <v>0.9</v>
      </c>
      <c r="R16" s="76">
        <f t="shared" si="2"/>
        <v>0.9</v>
      </c>
      <c r="S16" s="99" t="s">
        <v>98</v>
      </c>
    </row>
    <row r="17" spans="1:19" ht="54.75" customHeight="1">
      <c r="A17" s="96">
        <v>14</v>
      </c>
      <c r="B17" s="80" t="s">
        <v>3</v>
      </c>
      <c r="C17" s="80" t="s">
        <v>56</v>
      </c>
      <c r="D17" s="100" t="s">
        <v>53</v>
      </c>
      <c r="F17" s="79">
        <v>1</v>
      </c>
      <c r="G17" s="107">
        <v>0.5</v>
      </c>
      <c r="H17" s="76">
        <f t="shared" si="0"/>
        <v>0.5</v>
      </c>
      <c r="I17" s="99" t="s">
        <v>100</v>
      </c>
      <c r="K17" s="79">
        <v>1</v>
      </c>
      <c r="L17" s="107">
        <v>0.7</v>
      </c>
      <c r="M17" s="76">
        <f t="shared" si="1"/>
        <v>0.7</v>
      </c>
      <c r="N17" s="99" t="s">
        <v>99</v>
      </c>
      <c r="P17" s="79">
        <v>1</v>
      </c>
      <c r="Q17" s="107">
        <v>1</v>
      </c>
      <c r="R17" s="76">
        <f t="shared" si="2"/>
        <v>1</v>
      </c>
      <c r="S17" s="99"/>
    </row>
    <row r="18" spans="1:19" s="125" customFormat="1" ht="340.5" customHeight="1">
      <c r="A18" s="123">
        <v>15</v>
      </c>
      <c r="B18" s="124" t="s">
        <v>316</v>
      </c>
      <c r="C18" s="124" t="s">
        <v>317</v>
      </c>
      <c r="D18" s="105" t="s">
        <v>318</v>
      </c>
      <c r="F18" s="84">
        <v>1</v>
      </c>
      <c r="G18" s="83">
        <v>0.65</v>
      </c>
      <c r="H18" s="76">
        <f t="shared" si="0"/>
        <v>0.65</v>
      </c>
      <c r="I18" s="103" t="s">
        <v>637</v>
      </c>
      <c r="K18" s="84">
        <v>1</v>
      </c>
      <c r="L18" s="83">
        <v>1</v>
      </c>
      <c r="M18" s="76">
        <f t="shared" si="1"/>
        <v>1</v>
      </c>
      <c r="N18" s="105" t="s">
        <v>638</v>
      </c>
      <c r="P18" s="84">
        <v>1</v>
      </c>
      <c r="Q18" s="83">
        <v>0.65</v>
      </c>
      <c r="R18" s="76">
        <v>0.65</v>
      </c>
      <c r="S18" s="103" t="s">
        <v>639</v>
      </c>
    </row>
    <row r="19" spans="1:19" ht="249.75" customHeight="1">
      <c r="A19" s="96">
        <v>16</v>
      </c>
      <c r="B19" s="80" t="s">
        <v>316</v>
      </c>
      <c r="C19" s="80" t="s">
        <v>317</v>
      </c>
      <c r="D19" s="100" t="s">
        <v>320</v>
      </c>
      <c r="F19" s="77">
        <v>1</v>
      </c>
      <c r="G19" s="57">
        <v>0.3</v>
      </c>
      <c r="H19" s="76">
        <f t="shared" si="0"/>
        <v>0.3</v>
      </c>
      <c r="I19" s="99" t="s">
        <v>640</v>
      </c>
      <c r="K19" s="77">
        <v>1</v>
      </c>
      <c r="L19" s="78">
        <v>1</v>
      </c>
      <c r="M19" s="76">
        <f t="shared" si="1"/>
        <v>1</v>
      </c>
      <c r="N19" s="100" t="s">
        <v>641</v>
      </c>
      <c r="P19" s="77">
        <v>1</v>
      </c>
      <c r="Q19" s="57">
        <v>0.3</v>
      </c>
      <c r="R19" s="76">
        <f aca="true" t="shared" si="3" ref="R19:R51">P19*Q19</f>
        <v>0.3</v>
      </c>
      <c r="S19" s="99" t="s">
        <v>642</v>
      </c>
    </row>
    <row r="20" spans="1:19" ht="180.75" customHeight="1">
      <c r="A20" s="96" t="s">
        <v>322</v>
      </c>
      <c r="B20" s="80" t="s">
        <v>316</v>
      </c>
      <c r="C20" s="80" t="s">
        <v>317</v>
      </c>
      <c r="D20" s="100" t="s">
        <v>323</v>
      </c>
      <c r="F20" s="77">
        <v>1</v>
      </c>
      <c r="G20" s="57">
        <v>0.3</v>
      </c>
      <c r="H20" s="76">
        <f t="shared" si="0"/>
        <v>0.3</v>
      </c>
      <c r="I20" s="99" t="s">
        <v>643</v>
      </c>
      <c r="K20" s="77">
        <v>1</v>
      </c>
      <c r="L20" s="78">
        <v>1</v>
      </c>
      <c r="M20" s="76">
        <f t="shared" si="1"/>
        <v>1</v>
      </c>
      <c r="N20" s="100" t="s">
        <v>644</v>
      </c>
      <c r="P20" s="77">
        <v>1</v>
      </c>
      <c r="Q20" s="57">
        <v>0.3</v>
      </c>
      <c r="R20" s="76">
        <f t="shared" si="3"/>
        <v>0.3</v>
      </c>
      <c r="S20" s="99" t="s">
        <v>645</v>
      </c>
    </row>
    <row r="21" spans="1:19" ht="196.5" customHeight="1">
      <c r="A21" s="96">
        <v>18</v>
      </c>
      <c r="B21" s="80" t="s">
        <v>316</v>
      </c>
      <c r="C21" s="80" t="s">
        <v>317</v>
      </c>
      <c r="D21" s="100" t="s">
        <v>325</v>
      </c>
      <c r="F21" s="77">
        <v>1</v>
      </c>
      <c r="G21" s="57">
        <v>0.2</v>
      </c>
      <c r="H21" s="76">
        <f t="shared" si="0"/>
        <v>0.2</v>
      </c>
      <c r="I21" s="99" t="s">
        <v>646</v>
      </c>
      <c r="K21" s="77">
        <v>1</v>
      </c>
      <c r="L21" s="78">
        <v>1</v>
      </c>
      <c r="M21" s="76">
        <f t="shared" si="1"/>
        <v>1</v>
      </c>
      <c r="N21" s="100" t="s">
        <v>647</v>
      </c>
      <c r="P21" s="77">
        <v>1</v>
      </c>
      <c r="Q21" s="57">
        <v>0.2</v>
      </c>
      <c r="R21" s="76">
        <f t="shared" si="3"/>
        <v>0.2</v>
      </c>
      <c r="S21" s="99" t="s">
        <v>648</v>
      </c>
    </row>
    <row r="22" spans="1:19" ht="150" customHeight="1">
      <c r="A22" s="96">
        <v>19</v>
      </c>
      <c r="B22" s="80" t="s">
        <v>316</v>
      </c>
      <c r="C22" s="80" t="s">
        <v>317</v>
      </c>
      <c r="D22" s="100" t="s">
        <v>327</v>
      </c>
      <c r="F22" s="77">
        <v>1</v>
      </c>
      <c r="G22" s="57">
        <v>0.5</v>
      </c>
      <c r="H22" s="76">
        <f t="shared" si="0"/>
        <v>0.5</v>
      </c>
      <c r="I22" s="99" t="s">
        <v>649</v>
      </c>
      <c r="K22" s="77">
        <v>1</v>
      </c>
      <c r="L22" s="78">
        <v>0.95</v>
      </c>
      <c r="M22" s="76">
        <f t="shared" si="1"/>
        <v>0.95</v>
      </c>
      <c r="N22" s="99" t="s">
        <v>650</v>
      </c>
      <c r="P22" s="56">
        <v>1</v>
      </c>
      <c r="Q22" s="57">
        <v>0.5</v>
      </c>
      <c r="R22" s="76">
        <f t="shared" si="3"/>
        <v>0.5</v>
      </c>
      <c r="S22" s="101" t="s">
        <v>651</v>
      </c>
    </row>
    <row r="23" spans="1:19" ht="300" customHeight="1">
      <c r="A23" s="96">
        <v>20</v>
      </c>
      <c r="B23" s="80" t="s">
        <v>316</v>
      </c>
      <c r="C23" s="80" t="s">
        <v>317</v>
      </c>
      <c r="D23" s="100" t="s">
        <v>330</v>
      </c>
      <c r="F23" s="56">
        <v>1</v>
      </c>
      <c r="G23" s="57">
        <v>0.3</v>
      </c>
      <c r="H23" s="76">
        <f t="shared" si="0"/>
        <v>0.3</v>
      </c>
      <c r="I23" s="101" t="s">
        <v>652</v>
      </c>
      <c r="K23" s="77">
        <v>1</v>
      </c>
      <c r="L23" s="78">
        <v>0.8</v>
      </c>
      <c r="M23" s="76">
        <f t="shared" si="1"/>
        <v>0.8</v>
      </c>
      <c r="N23" s="100" t="s">
        <v>653</v>
      </c>
      <c r="P23" s="56">
        <v>1</v>
      </c>
      <c r="Q23" s="57">
        <v>0.65</v>
      </c>
      <c r="R23" s="76">
        <f t="shared" si="3"/>
        <v>0.65</v>
      </c>
      <c r="S23" s="101" t="s">
        <v>654</v>
      </c>
    </row>
    <row r="24" spans="1:19" ht="45">
      <c r="A24" s="96">
        <v>21</v>
      </c>
      <c r="B24" s="80" t="s">
        <v>316</v>
      </c>
      <c r="C24" s="80" t="s">
        <v>317</v>
      </c>
      <c r="D24" s="100" t="s">
        <v>332</v>
      </c>
      <c r="F24" s="77"/>
      <c r="G24" s="78"/>
      <c r="H24" s="76"/>
      <c r="I24" s="99"/>
      <c r="K24" s="77"/>
      <c r="L24" s="78"/>
      <c r="M24" s="76"/>
      <c r="N24" s="100"/>
      <c r="P24" s="77"/>
      <c r="Q24" s="78"/>
      <c r="R24" s="76"/>
      <c r="S24" s="101"/>
    </row>
    <row r="25" spans="1:19" ht="163.5" customHeight="1">
      <c r="A25" s="96">
        <v>22</v>
      </c>
      <c r="B25" s="80" t="s">
        <v>316</v>
      </c>
      <c r="C25" s="80" t="s">
        <v>317</v>
      </c>
      <c r="D25" s="100" t="s">
        <v>333</v>
      </c>
      <c r="F25" s="77">
        <v>1</v>
      </c>
      <c r="G25" s="57">
        <v>0.3</v>
      </c>
      <c r="H25" s="76">
        <f t="shared" si="0"/>
        <v>0.3</v>
      </c>
      <c r="I25" s="99" t="s">
        <v>655</v>
      </c>
      <c r="K25" s="77">
        <v>1</v>
      </c>
      <c r="L25" s="78">
        <v>0.8</v>
      </c>
      <c r="M25" s="76">
        <f t="shared" si="1"/>
        <v>0.8</v>
      </c>
      <c r="N25" s="100" t="s">
        <v>656</v>
      </c>
      <c r="P25" s="56">
        <v>1</v>
      </c>
      <c r="Q25" s="78">
        <v>0.2</v>
      </c>
      <c r="R25" s="76">
        <f t="shared" si="3"/>
        <v>0.2</v>
      </c>
      <c r="S25" s="101" t="s">
        <v>657</v>
      </c>
    </row>
    <row r="26" spans="1:19" ht="114.75" customHeight="1">
      <c r="A26" s="96">
        <v>23</v>
      </c>
      <c r="B26" s="80" t="s">
        <v>316</v>
      </c>
      <c r="C26" s="80" t="s">
        <v>317</v>
      </c>
      <c r="D26" s="100" t="s">
        <v>336</v>
      </c>
      <c r="F26" s="56">
        <v>1</v>
      </c>
      <c r="G26" s="57">
        <v>0.3</v>
      </c>
      <c r="H26" s="76">
        <f t="shared" si="0"/>
        <v>0.3</v>
      </c>
      <c r="I26" s="101" t="s">
        <v>625</v>
      </c>
      <c r="J26" s="97" t="s">
        <v>322</v>
      </c>
      <c r="K26" s="77">
        <v>1</v>
      </c>
      <c r="L26" s="57">
        <v>0.7</v>
      </c>
      <c r="M26" s="76">
        <f t="shared" si="1"/>
        <v>0.7</v>
      </c>
      <c r="N26" s="100" t="s">
        <v>658</v>
      </c>
      <c r="P26" s="56">
        <v>1</v>
      </c>
      <c r="Q26" s="78">
        <v>0.2</v>
      </c>
      <c r="R26" s="76">
        <f t="shared" si="3"/>
        <v>0.2</v>
      </c>
      <c r="S26" s="101" t="s">
        <v>659</v>
      </c>
    </row>
    <row r="27" spans="1:19" ht="83.25" customHeight="1">
      <c r="A27" s="96">
        <v>24</v>
      </c>
      <c r="B27" s="80" t="s">
        <v>316</v>
      </c>
      <c r="C27" s="80" t="s">
        <v>317</v>
      </c>
      <c r="D27" s="100" t="s">
        <v>339</v>
      </c>
      <c r="F27" s="56">
        <v>1</v>
      </c>
      <c r="G27" s="57">
        <v>0.2</v>
      </c>
      <c r="H27" s="76">
        <f t="shared" si="0"/>
        <v>0.2</v>
      </c>
      <c r="I27" s="101" t="s">
        <v>626</v>
      </c>
      <c r="K27" s="77">
        <v>1</v>
      </c>
      <c r="L27" s="78">
        <v>0.85</v>
      </c>
      <c r="M27" s="76">
        <f t="shared" si="1"/>
        <v>0.85</v>
      </c>
      <c r="N27" s="100" t="s">
        <v>660</v>
      </c>
      <c r="P27" s="56">
        <v>1</v>
      </c>
      <c r="Q27" s="78">
        <v>0.2</v>
      </c>
      <c r="R27" s="76">
        <f t="shared" si="3"/>
        <v>0.2</v>
      </c>
      <c r="S27" s="101" t="s">
        <v>661</v>
      </c>
    </row>
    <row r="28" spans="1:19" ht="64.5" customHeight="1">
      <c r="A28" s="96">
        <v>25</v>
      </c>
      <c r="B28" s="80" t="s">
        <v>316</v>
      </c>
      <c r="C28" s="80" t="s">
        <v>317</v>
      </c>
      <c r="D28" s="100" t="s">
        <v>341</v>
      </c>
      <c r="F28" s="56">
        <v>1</v>
      </c>
      <c r="G28" s="57">
        <v>0.2</v>
      </c>
      <c r="H28" s="76">
        <f t="shared" si="0"/>
        <v>0.2</v>
      </c>
      <c r="I28" s="101" t="s">
        <v>627</v>
      </c>
      <c r="K28" s="84">
        <v>1</v>
      </c>
      <c r="L28" s="83">
        <v>1</v>
      </c>
      <c r="M28" s="76">
        <f t="shared" si="1"/>
        <v>1</v>
      </c>
      <c r="N28" s="100" t="s">
        <v>662</v>
      </c>
      <c r="P28" s="56">
        <v>1</v>
      </c>
      <c r="Q28" s="78">
        <v>0.2</v>
      </c>
      <c r="R28" s="76">
        <f t="shared" si="3"/>
        <v>0.2</v>
      </c>
      <c r="S28" s="101" t="s">
        <v>663</v>
      </c>
    </row>
    <row r="29" spans="1:19" ht="111.75" customHeight="1">
      <c r="A29" s="96">
        <v>26</v>
      </c>
      <c r="B29" s="80" t="s">
        <v>316</v>
      </c>
      <c r="C29" s="80" t="s">
        <v>317</v>
      </c>
      <c r="D29" s="100" t="s">
        <v>342</v>
      </c>
      <c r="F29" s="56">
        <v>1</v>
      </c>
      <c r="G29" s="57">
        <v>0.2</v>
      </c>
      <c r="H29" s="76">
        <f t="shared" si="0"/>
        <v>0.2</v>
      </c>
      <c r="I29" s="101" t="s">
        <v>628</v>
      </c>
      <c r="K29" s="84">
        <v>1</v>
      </c>
      <c r="L29" s="57">
        <v>0.6</v>
      </c>
      <c r="M29" s="76">
        <f t="shared" si="1"/>
        <v>0.6</v>
      </c>
      <c r="N29" s="100" t="s">
        <v>664</v>
      </c>
      <c r="P29" s="56">
        <v>1</v>
      </c>
      <c r="Q29" s="78">
        <v>0.2</v>
      </c>
      <c r="R29" s="76">
        <f t="shared" si="3"/>
        <v>0.2</v>
      </c>
      <c r="S29" s="101" t="s">
        <v>665</v>
      </c>
    </row>
    <row r="30" spans="1:19" ht="63" customHeight="1">
      <c r="A30" s="96">
        <v>27</v>
      </c>
      <c r="B30" s="80" t="s">
        <v>316</v>
      </c>
      <c r="C30" s="80" t="s">
        <v>317</v>
      </c>
      <c r="D30" s="100" t="s">
        <v>344</v>
      </c>
      <c r="F30" s="56">
        <v>1</v>
      </c>
      <c r="G30" s="57">
        <v>0.2</v>
      </c>
      <c r="H30" s="76">
        <f t="shared" si="0"/>
        <v>0.2</v>
      </c>
      <c r="I30" s="101" t="s">
        <v>473</v>
      </c>
      <c r="K30" s="84">
        <v>1</v>
      </c>
      <c r="L30" s="57">
        <v>1</v>
      </c>
      <c r="M30" s="76">
        <f t="shared" si="1"/>
        <v>1</v>
      </c>
      <c r="N30" s="99" t="s">
        <v>444</v>
      </c>
      <c r="P30" s="56">
        <v>1</v>
      </c>
      <c r="Q30" s="83">
        <v>0.2</v>
      </c>
      <c r="R30" s="76">
        <f t="shared" si="3"/>
        <v>0.2</v>
      </c>
      <c r="S30" s="101" t="s">
        <v>666</v>
      </c>
    </row>
    <row r="31" spans="1:19" ht="276" customHeight="1">
      <c r="A31" s="96">
        <v>28</v>
      </c>
      <c r="B31" s="80" t="s">
        <v>316</v>
      </c>
      <c r="C31" s="80" t="s">
        <v>346</v>
      </c>
      <c r="D31" s="100" t="s">
        <v>347</v>
      </c>
      <c r="F31" s="56">
        <v>1</v>
      </c>
      <c r="G31" s="57">
        <v>0.4</v>
      </c>
      <c r="H31" s="76">
        <f t="shared" si="0"/>
        <v>0.4</v>
      </c>
      <c r="I31" s="101" t="s">
        <v>667</v>
      </c>
      <c r="K31" s="84">
        <v>1</v>
      </c>
      <c r="L31" s="83">
        <v>0.8</v>
      </c>
      <c r="M31" s="76">
        <f t="shared" si="1"/>
        <v>0.8</v>
      </c>
      <c r="N31" s="100" t="s">
        <v>668</v>
      </c>
      <c r="P31" s="56">
        <v>1</v>
      </c>
      <c r="Q31" s="57">
        <v>0.1</v>
      </c>
      <c r="R31" s="76">
        <f t="shared" si="3"/>
        <v>0.1</v>
      </c>
      <c r="S31" s="102" t="s">
        <v>669</v>
      </c>
    </row>
    <row r="32" spans="1:19" ht="155.25" customHeight="1">
      <c r="A32" s="96">
        <v>29</v>
      </c>
      <c r="B32" s="80" t="s">
        <v>316</v>
      </c>
      <c r="C32" s="80" t="s">
        <v>346</v>
      </c>
      <c r="D32" s="100" t="s">
        <v>350</v>
      </c>
      <c r="F32" s="84">
        <v>1</v>
      </c>
      <c r="G32" s="83">
        <v>0.5</v>
      </c>
      <c r="H32" s="76">
        <f t="shared" si="0"/>
        <v>0.5</v>
      </c>
      <c r="I32" s="99" t="s">
        <v>670</v>
      </c>
      <c r="K32" s="84">
        <v>1</v>
      </c>
      <c r="L32" s="83">
        <v>1</v>
      </c>
      <c r="M32" s="76">
        <f t="shared" si="1"/>
        <v>1</v>
      </c>
      <c r="N32" s="100" t="s">
        <v>671</v>
      </c>
      <c r="P32" s="77">
        <v>1</v>
      </c>
      <c r="Q32" s="78">
        <v>0.2</v>
      </c>
      <c r="R32" s="76">
        <f t="shared" si="3"/>
        <v>0.2</v>
      </c>
      <c r="S32" s="99" t="s">
        <v>672</v>
      </c>
    </row>
    <row r="33" spans="1:19" ht="129.75" customHeight="1">
      <c r="A33" s="96">
        <v>30</v>
      </c>
      <c r="B33" s="80" t="s">
        <v>316</v>
      </c>
      <c r="C33" s="80" t="s">
        <v>346</v>
      </c>
      <c r="D33" s="100" t="s">
        <v>353</v>
      </c>
      <c r="F33" s="77">
        <v>1</v>
      </c>
      <c r="G33" s="78">
        <v>0.2</v>
      </c>
      <c r="H33" s="76">
        <f t="shared" si="0"/>
        <v>0.2</v>
      </c>
      <c r="I33" s="99" t="s">
        <v>354</v>
      </c>
      <c r="K33" s="77">
        <v>1</v>
      </c>
      <c r="L33" s="78">
        <v>1</v>
      </c>
      <c r="M33" s="76">
        <f t="shared" si="1"/>
        <v>1</v>
      </c>
      <c r="N33" s="100" t="s">
        <v>516</v>
      </c>
      <c r="P33" s="77">
        <v>0</v>
      </c>
      <c r="Q33" s="78">
        <v>0</v>
      </c>
      <c r="R33" s="76">
        <f t="shared" si="3"/>
        <v>0</v>
      </c>
      <c r="S33" s="99" t="s">
        <v>478</v>
      </c>
    </row>
    <row r="34" spans="1:19" ht="164.25" customHeight="1">
      <c r="A34" s="96">
        <v>31</v>
      </c>
      <c r="B34" s="80" t="s">
        <v>316</v>
      </c>
      <c r="C34" s="80" t="s">
        <v>346</v>
      </c>
      <c r="D34" s="100" t="s">
        <v>356</v>
      </c>
      <c r="F34" s="77">
        <v>1</v>
      </c>
      <c r="G34" s="78">
        <v>0.2</v>
      </c>
      <c r="H34" s="76">
        <f t="shared" si="0"/>
        <v>0.2</v>
      </c>
      <c r="I34" s="99" t="s">
        <v>357</v>
      </c>
      <c r="K34" s="77">
        <v>1</v>
      </c>
      <c r="L34" s="78">
        <v>1</v>
      </c>
      <c r="M34" s="76">
        <f t="shared" si="1"/>
        <v>1</v>
      </c>
      <c r="N34" s="100" t="s">
        <v>544</v>
      </c>
      <c r="P34" s="77">
        <v>0</v>
      </c>
      <c r="Q34" s="78">
        <v>0</v>
      </c>
      <c r="R34" s="76">
        <f t="shared" si="3"/>
        <v>0</v>
      </c>
      <c r="S34" s="99" t="s">
        <v>478</v>
      </c>
    </row>
    <row r="35" spans="1:19" ht="192" customHeight="1">
      <c r="A35" s="96">
        <v>32</v>
      </c>
      <c r="B35" s="80" t="s">
        <v>316</v>
      </c>
      <c r="C35" s="80" t="s">
        <v>346</v>
      </c>
      <c r="D35" s="100" t="s">
        <v>359</v>
      </c>
      <c r="F35" s="77">
        <v>1</v>
      </c>
      <c r="G35" s="78">
        <v>0.4</v>
      </c>
      <c r="H35" s="76">
        <f t="shared" si="0"/>
        <v>0.4</v>
      </c>
      <c r="I35" s="99" t="s">
        <v>360</v>
      </c>
      <c r="K35" s="77">
        <v>1</v>
      </c>
      <c r="L35" s="78">
        <v>1</v>
      </c>
      <c r="M35" s="76">
        <f t="shared" si="1"/>
        <v>1</v>
      </c>
      <c r="N35" s="100" t="s">
        <v>673</v>
      </c>
      <c r="P35" s="56">
        <v>1</v>
      </c>
      <c r="Q35" s="57">
        <v>0.1</v>
      </c>
      <c r="R35" s="76">
        <f t="shared" si="3"/>
        <v>0.1</v>
      </c>
      <c r="S35" s="99" t="s">
        <v>674</v>
      </c>
    </row>
    <row r="36" spans="1:19" ht="138.75" customHeight="1">
      <c r="A36" s="96">
        <v>33</v>
      </c>
      <c r="B36" s="108" t="s">
        <v>316</v>
      </c>
      <c r="C36" s="108" t="s">
        <v>346</v>
      </c>
      <c r="D36" s="106" t="s">
        <v>362</v>
      </c>
      <c r="F36" s="77">
        <v>1</v>
      </c>
      <c r="G36" s="78">
        <v>0.6</v>
      </c>
      <c r="H36" s="76">
        <f t="shared" si="0"/>
        <v>0.6</v>
      </c>
      <c r="I36" s="99" t="s">
        <v>363</v>
      </c>
      <c r="K36" s="77">
        <v>1</v>
      </c>
      <c r="L36" s="78">
        <v>1</v>
      </c>
      <c r="M36" s="76">
        <f t="shared" si="1"/>
        <v>1</v>
      </c>
      <c r="N36" s="100" t="s">
        <v>599</v>
      </c>
      <c r="P36" s="77">
        <v>1</v>
      </c>
      <c r="Q36" s="78">
        <v>0.4</v>
      </c>
      <c r="R36" s="76">
        <f t="shared" si="3"/>
        <v>0.4</v>
      </c>
      <c r="S36" s="99" t="s">
        <v>675</v>
      </c>
    </row>
    <row r="37" spans="1:19" ht="110.25" customHeight="1">
      <c r="A37" s="96">
        <v>34</v>
      </c>
      <c r="B37" s="80" t="s">
        <v>316</v>
      </c>
      <c r="C37" s="80" t="s">
        <v>346</v>
      </c>
      <c r="D37" s="100" t="s">
        <v>365</v>
      </c>
      <c r="F37" s="77">
        <v>1</v>
      </c>
      <c r="G37" s="78">
        <v>0.4</v>
      </c>
      <c r="H37" s="76">
        <f t="shared" si="0"/>
        <v>0.4</v>
      </c>
      <c r="I37" s="100" t="s">
        <v>366</v>
      </c>
      <c r="K37" s="77">
        <v>1</v>
      </c>
      <c r="L37" s="78">
        <v>1</v>
      </c>
      <c r="M37" s="76">
        <f t="shared" si="1"/>
        <v>1</v>
      </c>
      <c r="N37" s="100" t="s">
        <v>676</v>
      </c>
      <c r="P37" s="77">
        <v>1</v>
      </c>
      <c r="Q37" s="78">
        <v>0.4</v>
      </c>
      <c r="R37" s="76">
        <f t="shared" si="3"/>
        <v>0.4</v>
      </c>
      <c r="S37" s="100" t="s">
        <v>366</v>
      </c>
    </row>
    <row r="38" spans="1:19" ht="228.75" customHeight="1">
      <c r="A38" s="96">
        <v>35</v>
      </c>
      <c r="B38" s="80" t="s">
        <v>316</v>
      </c>
      <c r="C38" s="80" t="s">
        <v>346</v>
      </c>
      <c r="D38" s="100" t="s">
        <v>368</v>
      </c>
      <c r="F38" s="77">
        <v>1</v>
      </c>
      <c r="G38" s="78">
        <v>0.6</v>
      </c>
      <c r="H38" s="76">
        <f t="shared" si="0"/>
        <v>0.6</v>
      </c>
      <c r="I38" s="99" t="s">
        <v>369</v>
      </c>
      <c r="K38" s="77">
        <v>1</v>
      </c>
      <c r="L38" s="57">
        <v>0.6</v>
      </c>
      <c r="M38" s="76">
        <f t="shared" si="1"/>
        <v>0.6</v>
      </c>
      <c r="N38" s="100" t="s">
        <v>677</v>
      </c>
      <c r="P38" s="77">
        <v>1</v>
      </c>
      <c r="Q38" s="78">
        <v>0.4</v>
      </c>
      <c r="R38" s="76">
        <f t="shared" si="3"/>
        <v>0.4</v>
      </c>
      <c r="S38" s="99" t="s">
        <v>678</v>
      </c>
    </row>
    <row r="39" spans="1:19" ht="123.75" customHeight="1">
      <c r="A39" s="96">
        <v>36</v>
      </c>
      <c r="B39" s="80" t="s">
        <v>316</v>
      </c>
      <c r="C39" s="80" t="s">
        <v>346</v>
      </c>
      <c r="D39" s="100" t="s">
        <v>371</v>
      </c>
      <c r="F39" s="77">
        <v>1</v>
      </c>
      <c r="G39" s="78">
        <v>1</v>
      </c>
      <c r="H39" s="76">
        <f t="shared" si="0"/>
        <v>1</v>
      </c>
      <c r="I39" s="99"/>
      <c r="K39" s="77">
        <v>1</v>
      </c>
      <c r="L39" s="78">
        <v>1</v>
      </c>
      <c r="M39" s="76">
        <f t="shared" si="1"/>
        <v>1</v>
      </c>
      <c r="N39" s="100"/>
      <c r="P39" s="77">
        <v>1</v>
      </c>
      <c r="Q39" s="78">
        <v>1</v>
      </c>
      <c r="R39" s="76">
        <f t="shared" si="3"/>
        <v>1</v>
      </c>
      <c r="S39" s="99"/>
    </row>
    <row r="40" spans="1:19" ht="141.75" customHeight="1">
      <c r="A40" s="96">
        <v>37</v>
      </c>
      <c r="B40" s="80" t="s">
        <v>316</v>
      </c>
      <c r="C40" s="80" t="s">
        <v>346</v>
      </c>
      <c r="D40" s="100" t="s">
        <v>372</v>
      </c>
      <c r="F40" s="77">
        <v>1</v>
      </c>
      <c r="G40" s="78">
        <v>0.1</v>
      </c>
      <c r="H40" s="76">
        <f t="shared" si="0"/>
        <v>0.1</v>
      </c>
      <c r="I40" s="99" t="s">
        <v>373</v>
      </c>
      <c r="K40" s="77">
        <v>1</v>
      </c>
      <c r="L40" s="78">
        <v>0.7</v>
      </c>
      <c r="M40" s="76">
        <f t="shared" si="1"/>
        <v>0.7</v>
      </c>
      <c r="N40" s="100" t="s">
        <v>679</v>
      </c>
      <c r="P40" s="77">
        <v>1</v>
      </c>
      <c r="Q40" s="78">
        <v>0.8</v>
      </c>
      <c r="R40" s="76">
        <f t="shared" si="3"/>
        <v>0.8</v>
      </c>
      <c r="S40" s="101" t="s">
        <v>483</v>
      </c>
    </row>
    <row r="41" spans="1:19" ht="213" customHeight="1">
      <c r="A41" s="96">
        <v>38</v>
      </c>
      <c r="B41" s="80" t="s">
        <v>316</v>
      </c>
      <c r="C41" s="80" t="s">
        <v>346</v>
      </c>
      <c r="D41" s="100" t="s">
        <v>375</v>
      </c>
      <c r="F41" s="77">
        <v>1</v>
      </c>
      <c r="G41" s="78">
        <v>0.4</v>
      </c>
      <c r="H41" s="76">
        <f t="shared" si="0"/>
        <v>0.4</v>
      </c>
      <c r="I41" s="99" t="s">
        <v>376</v>
      </c>
      <c r="K41" s="77">
        <v>1</v>
      </c>
      <c r="L41" s="78">
        <v>0.6</v>
      </c>
      <c r="M41" s="76">
        <f t="shared" si="1"/>
        <v>0.6</v>
      </c>
      <c r="N41" s="100" t="s">
        <v>680</v>
      </c>
      <c r="P41" s="77">
        <v>1</v>
      </c>
      <c r="Q41" s="78">
        <v>0.4</v>
      </c>
      <c r="R41" s="76">
        <f t="shared" si="3"/>
        <v>0.4</v>
      </c>
      <c r="S41" s="99" t="s">
        <v>376</v>
      </c>
    </row>
    <row r="42" spans="1:19" ht="118.5" customHeight="1">
      <c r="A42" s="96">
        <v>39</v>
      </c>
      <c r="B42" s="80" t="s">
        <v>316</v>
      </c>
      <c r="C42" s="80" t="s">
        <v>346</v>
      </c>
      <c r="D42" s="100" t="s">
        <v>378</v>
      </c>
      <c r="F42" s="77">
        <v>1</v>
      </c>
      <c r="G42" s="78">
        <v>0.3</v>
      </c>
      <c r="H42" s="76">
        <f t="shared" si="0"/>
        <v>0.3</v>
      </c>
      <c r="I42" s="99" t="s">
        <v>681</v>
      </c>
      <c r="K42" s="77">
        <v>1</v>
      </c>
      <c r="L42" s="78">
        <v>1</v>
      </c>
      <c r="M42" s="76">
        <f t="shared" si="1"/>
        <v>1</v>
      </c>
      <c r="N42" s="100" t="s">
        <v>571</v>
      </c>
      <c r="P42" s="77">
        <v>1</v>
      </c>
      <c r="Q42" s="57">
        <v>0.2</v>
      </c>
      <c r="R42" s="76">
        <f t="shared" si="3"/>
        <v>0.2</v>
      </c>
      <c r="S42" s="99" t="s">
        <v>379</v>
      </c>
    </row>
    <row r="43" spans="1:19" ht="60">
      <c r="A43" s="96">
        <v>40</v>
      </c>
      <c r="B43" s="80" t="s">
        <v>316</v>
      </c>
      <c r="C43" s="80" t="s">
        <v>346</v>
      </c>
      <c r="D43" s="100" t="s">
        <v>381</v>
      </c>
      <c r="F43" s="77">
        <v>1</v>
      </c>
      <c r="G43" s="78">
        <v>1</v>
      </c>
      <c r="H43" s="76">
        <f t="shared" si="0"/>
        <v>1</v>
      </c>
      <c r="I43" s="99"/>
      <c r="K43" s="77">
        <v>1</v>
      </c>
      <c r="L43" s="78">
        <v>1</v>
      </c>
      <c r="M43" s="76">
        <f t="shared" si="1"/>
        <v>1</v>
      </c>
      <c r="N43" s="102" t="s">
        <v>572</v>
      </c>
      <c r="P43" s="77">
        <v>1</v>
      </c>
      <c r="Q43" s="78">
        <v>1</v>
      </c>
      <c r="R43" s="76">
        <f t="shared" si="3"/>
        <v>1</v>
      </c>
      <c r="S43" s="99"/>
    </row>
    <row r="44" spans="1:19" ht="83.25" customHeight="1">
      <c r="A44" s="96">
        <v>41</v>
      </c>
      <c r="B44" s="80" t="s">
        <v>316</v>
      </c>
      <c r="C44" s="80" t="s">
        <v>383</v>
      </c>
      <c r="D44" s="100" t="s">
        <v>384</v>
      </c>
      <c r="F44" s="77">
        <v>1</v>
      </c>
      <c r="G44" s="78">
        <v>0.6</v>
      </c>
      <c r="H44" s="76">
        <f t="shared" si="0"/>
        <v>0.6</v>
      </c>
      <c r="I44" s="99" t="s">
        <v>385</v>
      </c>
      <c r="K44" s="77">
        <v>1</v>
      </c>
      <c r="L44" s="78">
        <v>1</v>
      </c>
      <c r="M44" s="76">
        <f t="shared" si="1"/>
        <v>1</v>
      </c>
      <c r="N44" s="100" t="s">
        <v>682</v>
      </c>
      <c r="P44" s="77">
        <v>1</v>
      </c>
      <c r="Q44" s="78">
        <v>0.6</v>
      </c>
      <c r="R44" s="76">
        <f t="shared" si="3"/>
        <v>0.6</v>
      </c>
      <c r="S44" s="99" t="s">
        <v>486</v>
      </c>
    </row>
    <row r="45" spans="1:19" ht="176.25" customHeight="1">
      <c r="A45" s="96">
        <v>42</v>
      </c>
      <c r="B45" s="80" t="s">
        <v>316</v>
      </c>
      <c r="C45" s="80" t="s">
        <v>383</v>
      </c>
      <c r="D45" s="100" t="s">
        <v>387</v>
      </c>
      <c r="F45" s="77">
        <v>1</v>
      </c>
      <c r="G45" s="78">
        <v>0.8</v>
      </c>
      <c r="H45" s="76">
        <f t="shared" si="0"/>
        <v>0.8</v>
      </c>
      <c r="I45" s="99" t="s">
        <v>683</v>
      </c>
      <c r="K45" s="77">
        <v>1</v>
      </c>
      <c r="L45" s="78">
        <v>1</v>
      </c>
      <c r="M45" s="76">
        <f t="shared" si="1"/>
        <v>1</v>
      </c>
      <c r="N45" s="100" t="s">
        <v>684</v>
      </c>
      <c r="P45" s="77">
        <v>1</v>
      </c>
      <c r="Q45" s="78">
        <v>0.5</v>
      </c>
      <c r="R45" s="76">
        <f t="shared" si="3"/>
        <v>0.5</v>
      </c>
      <c r="S45" s="99" t="s">
        <v>487</v>
      </c>
    </row>
    <row r="46" spans="1:19" ht="101.25" customHeight="1">
      <c r="A46" s="96">
        <v>43</v>
      </c>
      <c r="B46" s="80" t="s">
        <v>316</v>
      </c>
      <c r="C46" s="80" t="s">
        <v>383</v>
      </c>
      <c r="D46" s="100" t="s">
        <v>390</v>
      </c>
      <c r="F46" s="77">
        <v>1</v>
      </c>
      <c r="G46" s="78">
        <v>0.4</v>
      </c>
      <c r="H46" s="76">
        <f t="shared" si="0"/>
        <v>0.4</v>
      </c>
      <c r="I46" s="99" t="s">
        <v>391</v>
      </c>
      <c r="K46" s="77">
        <v>1</v>
      </c>
      <c r="L46" s="78">
        <v>1</v>
      </c>
      <c r="M46" s="76">
        <f t="shared" si="1"/>
        <v>1</v>
      </c>
      <c r="N46" s="100" t="s">
        <v>685</v>
      </c>
      <c r="P46" s="77">
        <v>1</v>
      </c>
      <c r="Q46" s="78">
        <v>0.2</v>
      </c>
      <c r="R46" s="76">
        <f t="shared" si="3"/>
        <v>0.2</v>
      </c>
      <c r="S46" s="99" t="s">
        <v>489</v>
      </c>
    </row>
    <row r="47" spans="1:19" ht="138" customHeight="1">
      <c r="A47" s="96">
        <v>44</v>
      </c>
      <c r="B47" s="80" t="s">
        <v>316</v>
      </c>
      <c r="C47" s="80" t="s">
        <v>383</v>
      </c>
      <c r="D47" s="100" t="s">
        <v>393</v>
      </c>
      <c r="F47" s="77">
        <v>1</v>
      </c>
      <c r="G47" s="78">
        <v>0.65</v>
      </c>
      <c r="H47" s="76">
        <f t="shared" si="0"/>
        <v>0.65</v>
      </c>
      <c r="I47" s="99" t="s">
        <v>453</v>
      </c>
      <c r="K47" s="84">
        <v>1</v>
      </c>
      <c r="L47" s="83">
        <v>0.95</v>
      </c>
      <c r="M47" s="76">
        <f t="shared" si="1"/>
        <v>0.95</v>
      </c>
      <c r="N47" s="105" t="s">
        <v>686</v>
      </c>
      <c r="P47" s="77">
        <v>1</v>
      </c>
      <c r="Q47" s="78">
        <v>0.65</v>
      </c>
      <c r="R47" s="76">
        <f t="shared" si="3"/>
        <v>0.65</v>
      </c>
      <c r="S47" s="99" t="s">
        <v>490</v>
      </c>
    </row>
    <row r="48" spans="1:19" ht="102" customHeight="1">
      <c r="A48" s="96">
        <v>45</v>
      </c>
      <c r="B48" s="80" t="s">
        <v>316</v>
      </c>
      <c r="C48" s="80" t="s">
        <v>383</v>
      </c>
      <c r="D48" s="100" t="s">
        <v>396</v>
      </c>
      <c r="F48" s="77">
        <v>1</v>
      </c>
      <c r="G48" s="78">
        <v>1</v>
      </c>
      <c r="H48" s="76">
        <f t="shared" si="0"/>
        <v>1</v>
      </c>
      <c r="I48" s="99"/>
      <c r="K48" s="84">
        <v>1</v>
      </c>
      <c r="L48" s="83">
        <v>1</v>
      </c>
      <c r="M48" s="76">
        <f t="shared" si="1"/>
        <v>1</v>
      </c>
      <c r="N48" s="100"/>
      <c r="P48" s="77">
        <v>1</v>
      </c>
      <c r="Q48" s="78">
        <v>1</v>
      </c>
      <c r="R48" s="76">
        <f t="shared" si="3"/>
        <v>1</v>
      </c>
      <c r="S48" s="99"/>
    </row>
    <row r="49" spans="1:19" ht="273.75" customHeight="1">
      <c r="A49" s="96">
        <v>46</v>
      </c>
      <c r="B49" s="80" t="s">
        <v>316</v>
      </c>
      <c r="C49" s="80" t="s">
        <v>383</v>
      </c>
      <c r="D49" s="100" t="s">
        <v>397</v>
      </c>
      <c r="F49" s="77">
        <v>1</v>
      </c>
      <c r="G49" s="78">
        <v>0.65</v>
      </c>
      <c r="H49" s="76">
        <f t="shared" si="0"/>
        <v>0.65</v>
      </c>
      <c r="I49" s="99" t="s">
        <v>687</v>
      </c>
      <c r="K49" s="84">
        <v>1</v>
      </c>
      <c r="L49" s="83">
        <v>0.9</v>
      </c>
      <c r="M49" s="76">
        <f t="shared" si="1"/>
        <v>0.9</v>
      </c>
      <c r="N49" s="100" t="s">
        <v>688</v>
      </c>
      <c r="P49" s="77">
        <v>1</v>
      </c>
      <c r="Q49" s="78">
        <v>0.4</v>
      </c>
      <c r="R49" s="76">
        <f t="shared" si="3"/>
        <v>0.4</v>
      </c>
      <c r="S49" s="99" t="s">
        <v>492</v>
      </c>
    </row>
    <row r="50" spans="1:19" ht="252" customHeight="1">
      <c r="A50" s="96">
        <v>47</v>
      </c>
      <c r="B50" s="80" t="s">
        <v>316</v>
      </c>
      <c r="C50" s="80" t="s">
        <v>383</v>
      </c>
      <c r="D50" s="100" t="s">
        <v>400</v>
      </c>
      <c r="F50" s="77">
        <v>1</v>
      </c>
      <c r="G50" s="57">
        <v>0.4</v>
      </c>
      <c r="H50" s="76">
        <f t="shared" si="0"/>
        <v>0.4</v>
      </c>
      <c r="I50" s="99" t="s">
        <v>689</v>
      </c>
      <c r="K50" s="77">
        <v>1</v>
      </c>
      <c r="L50" s="78">
        <v>0.8</v>
      </c>
      <c r="M50" s="76">
        <f t="shared" si="1"/>
        <v>0.8</v>
      </c>
      <c r="N50" s="100" t="s">
        <v>690</v>
      </c>
      <c r="P50" s="77">
        <v>1</v>
      </c>
      <c r="Q50" s="78">
        <v>0.3</v>
      </c>
      <c r="R50" s="76">
        <f t="shared" si="3"/>
        <v>0.3</v>
      </c>
      <c r="S50" s="99" t="s">
        <v>493</v>
      </c>
    </row>
    <row r="51" spans="1:19" s="125" customFormat="1" ht="133.5" customHeight="1">
      <c r="A51" s="123">
        <v>48</v>
      </c>
      <c r="B51" s="124" t="s">
        <v>316</v>
      </c>
      <c r="C51" s="124" t="s">
        <v>383</v>
      </c>
      <c r="D51" s="105" t="s">
        <v>403</v>
      </c>
      <c r="F51" s="84">
        <v>1</v>
      </c>
      <c r="G51" s="83">
        <v>0.4</v>
      </c>
      <c r="H51" s="76">
        <f t="shared" si="0"/>
        <v>0.4</v>
      </c>
      <c r="I51" s="103" t="s">
        <v>404</v>
      </c>
      <c r="K51" s="84">
        <v>1</v>
      </c>
      <c r="L51" s="83">
        <v>1</v>
      </c>
      <c r="M51" s="76">
        <f t="shared" si="1"/>
        <v>1</v>
      </c>
      <c r="N51" s="105" t="s">
        <v>691</v>
      </c>
      <c r="P51" s="84">
        <v>1</v>
      </c>
      <c r="Q51" s="83">
        <v>0.95</v>
      </c>
      <c r="R51" s="76">
        <f t="shared" si="3"/>
        <v>0.95</v>
      </c>
      <c r="S51" s="103" t="s">
        <v>716</v>
      </c>
    </row>
    <row r="52" spans="1:21" ht="378" customHeight="1">
      <c r="A52" s="96">
        <v>49</v>
      </c>
      <c r="B52" s="80" t="s">
        <v>186</v>
      </c>
      <c r="C52" s="80" t="s">
        <v>187</v>
      </c>
      <c r="D52" s="100" t="s">
        <v>188</v>
      </c>
      <c r="F52" s="77">
        <v>1</v>
      </c>
      <c r="G52" s="78">
        <v>0.3</v>
      </c>
      <c r="H52" s="76">
        <f aca="true" t="shared" si="4" ref="H52:H59">F52*G52</f>
        <v>0.3</v>
      </c>
      <c r="I52" s="100" t="s">
        <v>305</v>
      </c>
      <c r="K52" s="77">
        <v>1</v>
      </c>
      <c r="L52" s="78">
        <v>1</v>
      </c>
      <c r="M52" s="76">
        <f aca="true" t="shared" si="5" ref="M52:M59">K52*L52</f>
        <v>1</v>
      </c>
      <c r="N52" s="99" t="s">
        <v>190</v>
      </c>
      <c r="P52" s="77">
        <v>1</v>
      </c>
      <c r="Q52" s="78">
        <v>0.6</v>
      </c>
      <c r="R52" s="76">
        <f aca="true" t="shared" si="6" ref="R52:R59">P52*Q52</f>
        <v>0.6</v>
      </c>
      <c r="S52" s="99" t="s">
        <v>306</v>
      </c>
      <c r="U52" s="133"/>
    </row>
    <row r="53" spans="1:19" ht="158.25" customHeight="1">
      <c r="A53" s="96">
        <v>50</v>
      </c>
      <c r="B53" s="80" t="s">
        <v>186</v>
      </c>
      <c r="C53" s="80" t="s">
        <v>187</v>
      </c>
      <c r="D53" s="100" t="s">
        <v>191</v>
      </c>
      <c r="F53" s="77">
        <v>1</v>
      </c>
      <c r="G53" s="53">
        <v>0.8</v>
      </c>
      <c r="H53" s="76">
        <f t="shared" si="4"/>
        <v>0.8</v>
      </c>
      <c r="I53" s="99" t="s">
        <v>240</v>
      </c>
      <c r="K53" s="77">
        <v>1</v>
      </c>
      <c r="L53" s="78">
        <v>1</v>
      </c>
      <c r="M53" s="76">
        <f t="shared" si="5"/>
        <v>1</v>
      </c>
      <c r="N53" s="100" t="s">
        <v>244</v>
      </c>
      <c r="P53" s="77">
        <v>1</v>
      </c>
      <c r="Q53" s="78">
        <v>0.7</v>
      </c>
      <c r="R53" s="76">
        <f t="shared" si="6"/>
        <v>0.7</v>
      </c>
      <c r="S53" s="100" t="s">
        <v>307</v>
      </c>
    </row>
    <row r="54" spans="1:19" ht="150">
      <c r="A54" s="96">
        <v>51</v>
      </c>
      <c r="B54" s="80" t="s">
        <v>186</v>
      </c>
      <c r="C54" s="80" t="s">
        <v>187</v>
      </c>
      <c r="D54" s="100" t="s">
        <v>194</v>
      </c>
      <c r="F54" s="77">
        <v>1</v>
      </c>
      <c r="G54" s="53">
        <v>0.1</v>
      </c>
      <c r="H54" s="76">
        <f t="shared" si="4"/>
        <v>0.1</v>
      </c>
      <c r="I54" s="99" t="s">
        <v>195</v>
      </c>
      <c r="K54" s="77">
        <v>1</v>
      </c>
      <c r="L54" s="78">
        <v>0.9</v>
      </c>
      <c r="M54" s="76">
        <f t="shared" si="5"/>
        <v>0.9</v>
      </c>
      <c r="N54" s="100" t="s">
        <v>308</v>
      </c>
      <c r="P54" s="77">
        <v>1</v>
      </c>
      <c r="Q54" s="78">
        <v>0.9</v>
      </c>
      <c r="R54" s="76">
        <f t="shared" si="6"/>
        <v>0.9</v>
      </c>
      <c r="S54" s="103" t="s">
        <v>309</v>
      </c>
    </row>
    <row r="55" spans="1:19" ht="273.75" customHeight="1">
      <c r="A55" s="96">
        <v>52</v>
      </c>
      <c r="B55" s="80" t="s">
        <v>186</v>
      </c>
      <c r="C55" s="80" t="s">
        <v>187</v>
      </c>
      <c r="D55" s="100" t="s">
        <v>197</v>
      </c>
      <c r="F55" s="77">
        <v>1</v>
      </c>
      <c r="G55" s="78">
        <v>0.6</v>
      </c>
      <c r="H55" s="76">
        <f t="shared" si="4"/>
        <v>0.6</v>
      </c>
      <c r="I55" s="99" t="s">
        <v>741</v>
      </c>
      <c r="K55" s="77">
        <v>1</v>
      </c>
      <c r="L55" s="78">
        <v>1</v>
      </c>
      <c r="M55" s="76">
        <f t="shared" si="5"/>
        <v>1</v>
      </c>
      <c r="N55" s="100" t="s">
        <v>214</v>
      </c>
      <c r="P55" s="77">
        <v>1</v>
      </c>
      <c r="Q55" s="78">
        <v>0.5</v>
      </c>
      <c r="R55" s="76">
        <f t="shared" si="6"/>
        <v>0.5</v>
      </c>
      <c r="S55" s="100" t="s">
        <v>310</v>
      </c>
    </row>
    <row r="56" spans="1:19" ht="114.75" customHeight="1">
      <c r="A56" s="96">
        <v>53</v>
      </c>
      <c r="B56" s="80" t="s">
        <v>186</v>
      </c>
      <c r="C56" s="80" t="s">
        <v>187</v>
      </c>
      <c r="D56" s="100" t="s">
        <v>200</v>
      </c>
      <c r="F56" s="77">
        <v>1</v>
      </c>
      <c r="G56" s="78">
        <v>0.85</v>
      </c>
      <c r="H56" s="76">
        <f t="shared" si="4"/>
        <v>0.85</v>
      </c>
      <c r="I56" s="103" t="s">
        <v>243</v>
      </c>
      <c r="K56" s="84">
        <v>1</v>
      </c>
      <c r="L56" s="83">
        <v>1</v>
      </c>
      <c r="M56" s="76">
        <f t="shared" si="5"/>
        <v>1</v>
      </c>
      <c r="N56" s="105" t="s">
        <v>244</v>
      </c>
      <c r="P56" s="77">
        <v>1</v>
      </c>
      <c r="Q56" s="78">
        <v>0.8</v>
      </c>
      <c r="R56" s="76">
        <f t="shared" si="6"/>
        <v>0.8</v>
      </c>
      <c r="S56" s="103" t="s">
        <v>311</v>
      </c>
    </row>
    <row r="57" spans="1:19" ht="108" customHeight="1">
      <c r="A57" s="96">
        <v>54</v>
      </c>
      <c r="B57" s="80" t="s">
        <v>186</v>
      </c>
      <c r="C57" s="80" t="s">
        <v>187</v>
      </c>
      <c r="D57" s="100" t="s">
        <v>202</v>
      </c>
      <c r="F57" s="77">
        <v>1</v>
      </c>
      <c r="G57" s="78">
        <v>0.7</v>
      </c>
      <c r="H57" s="76">
        <f t="shared" si="4"/>
        <v>0.7</v>
      </c>
      <c r="I57" s="100" t="s">
        <v>312</v>
      </c>
      <c r="K57" s="84">
        <v>1</v>
      </c>
      <c r="L57" s="83">
        <v>0.98</v>
      </c>
      <c r="M57" s="76">
        <f t="shared" si="5"/>
        <v>0.98</v>
      </c>
      <c r="N57" s="105" t="s">
        <v>274</v>
      </c>
      <c r="P57" s="77">
        <v>1</v>
      </c>
      <c r="Q57" s="78">
        <v>0.7</v>
      </c>
      <c r="R57" s="76">
        <f t="shared" si="6"/>
        <v>0.7</v>
      </c>
      <c r="S57" s="100" t="s">
        <v>301</v>
      </c>
    </row>
    <row r="58" spans="1:19" ht="225" customHeight="1">
      <c r="A58" s="96">
        <v>55</v>
      </c>
      <c r="B58" s="80" t="s">
        <v>186</v>
      </c>
      <c r="C58" s="80" t="s">
        <v>187</v>
      </c>
      <c r="D58" s="100" t="s">
        <v>205</v>
      </c>
      <c r="F58" s="77">
        <v>1</v>
      </c>
      <c r="G58" s="78">
        <v>0.6</v>
      </c>
      <c r="H58" s="76">
        <f t="shared" si="4"/>
        <v>0.6</v>
      </c>
      <c r="I58" s="99" t="s">
        <v>313</v>
      </c>
      <c r="K58" s="77">
        <v>1</v>
      </c>
      <c r="L58" s="78">
        <v>0.8</v>
      </c>
      <c r="M58" s="76">
        <f t="shared" si="5"/>
        <v>0.8</v>
      </c>
      <c r="N58" s="100" t="s">
        <v>314</v>
      </c>
      <c r="P58" s="77">
        <v>1</v>
      </c>
      <c r="Q58" s="78">
        <v>0.8</v>
      </c>
      <c r="R58" s="76">
        <f t="shared" si="6"/>
        <v>0.8</v>
      </c>
      <c r="S58" s="103" t="s">
        <v>315</v>
      </c>
    </row>
    <row r="59" spans="1:19" ht="56.25" customHeight="1">
      <c r="A59" s="96">
        <v>56</v>
      </c>
      <c r="B59" s="80" t="s">
        <v>186</v>
      </c>
      <c r="C59" s="80" t="s">
        <v>187</v>
      </c>
      <c r="D59" s="100" t="s">
        <v>207</v>
      </c>
      <c r="F59" s="77">
        <v>1</v>
      </c>
      <c r="G59" s="78">
        <v>1</v>
      </c>
      <c r="H59" s="76">
        <f t="shared" si="4"/>
        <v>1</v>
      </c>
      <c r="I59" s="99" t="s">
        <v>219</v>
      </c>
      <c r="K59" s="77">
        <v>1</v>
      </c>
      <c r="L59" s="78">
        <v>1</v>
      </c>
      <c r="M59" s="76">
        <f t="shared" si="5"/>
        <v>1</v>
      </c>
      <c r="N59" s="99" t="s">
        <v>208</v>
      </c>
      <c r="P59" s="77">
        <v>1</v>
      </c>
      <c r="Q59" s="78">
        <v>1</v>
      </c>
      <c r="R59" s="76">
        <f t="shared" si="6"/>
        <v>1</v>
      </c>
      <c r="S59" s="98" t="s">
        <v>264</v>
      </c>
    </row>
    <row r="60" spans="1:19" ht="253.5" customHeight="1">
      <c r="A60" s="96">
        <v>57</v>
      </c>
      <c r="B60" s="80" t="s">
        <v>15</v>
      </c>
      <c r="C60" s="80" t="s">
        <v>15</v>
      </c>
      <c r="D60" s="100" t="s">
        <v>16</v>
      </c>
      <c r="F60" s="52">
        <v>1</v>
      </c>
      <c r="G60" s="78">
        <v>0.85</v>
      </c>
      <c r="H60" s="76">
        <f>F60*G60</f>
        <v>0.85</v>
      </c>
      <c r="I60" s="99" t="s">
        <v>153</v>
      </c>
      <c r="K60" s="77">
        <v>1</v>
      </c>
      <c r="L60" s="78">
        <v>1</v>
      </c>
      <c r="M60" s="76">
        <f>K60*L60</f>
        <v>1</v>
      </c>
      <c r="N60" s="99" t="s">
        <v>154</v>
      </c>
      <c r="P60" s="52">
        <v>1</v>
      </c>
      <c r="Q60" s="78">
        <v>0.9</v>
      </c>
      <c r="R60" s="76">
        <f>P60*Q60</f>
        <v>0.9</v>
      </c>
      <c r="S60" s="99" t="s">
        <v>184</v>
      </c>
    </row>
    <row r="61" spans="1:19" ht="296.25" customHeight="1">
      <c r="A61" s="96">
        <v>58</v>
      </c>
      <c r="B61" s="80" t="s">
        <v>15</v>
      </c>
      <c r="C61" s="80" t="s">
        <v>15</v>
      </c>
      <c r="D61" s="100" t="s">
        <v>57</v>
      </c>
      <c r="F61" s="52">
        <v>1</v>
      </c>
      <c r="G61" s="78">
        <v>0.85</v>
      </c>
      <c r="H61" s="76">
        <f>F61*G61</f>
        <v>0.85</v>
      </c>
      <c r="I61" s="99" t="s">
        <v>155</v>
      </c>
      <c r="K61" s="77">
        <v>1</v>
      </c>
      <c r="L61" s="78">
        <v>0.9</v>
      </c>
      <c r="M61" s="76">
        <f>K61*L61</f>
        <v>0.9</v>
      </c>
      <c r="N61" s="99" t="s">
        <v>181</v>
      </c>
      <c r="P61" s="52">
        <v>1</v>
      </c>
      <c r="Q61" s="78">
        <v>0.7</v>
      </c>
      <c r="R61" s="76">
        <f>P61*Q61</f>
        <v>0.7</v>
      </c>
      <c r="S61" s="99" t="s">
        <v>182</v>
      </c>
    </row>
    <row r="62" spans="1:19" ht="358.5" customHeight="1">
      <c r="A62" s="96">
        <v>59</v>
      </c>
      <c r="B62" s="80" t="s">
        <v>15</v>
      </c>
      <c r="C62" s="80" t="s">
        <v>15</v>
      </c>
      <c r="D62" s="100" t="s">
        <v>58</v>
      </c>
      <c r="F62" s="52">
        <v>1</v>
      </c>
      <c r="G62" s="78">
        <v>0.8</v>
      </c>
      <c r="H62" s="76">
        <f>F62*G62</f>
        <v>0.8</v>
      </c>
      <c r="I62" s="115" t="s">
        <v>185</v>
      </c>
      <c r="K62" s="77">
        <v>1</v>
      </c>
      <c r="L62" s="78">
        <v>0.75</v>
      </c>
      <c r="M62" s="76">
        <f>K62*L62</f>
        <v>0.75</v>
      </c>
      <c r="N62" s="99" t="s">
        <v>167</v>
      </c>
      <c r="P62" s="52">
        <v>1</v>
      </c>
      <c r="Q62" s="78">
        <v>0.6</v>
      </c>
      <c r="R62" s="76">
        <f>P62*Q62</f>
        <v>0.6</v>
      </c>
      <c r="S62" s="99" t="s">
        <v>175</v>
      </c>
    </row>
    <row r="63" spans="1:19" ht="128.25" customHeight="1">
      <c r="A63" s="96">
        <v>60</v>
      </c>
      <c r="B63" s="80" t="s">
        <v>15</v>
      </c>
      <c r="C63" s="80" t="s">
        <v>15</v>
      </c>
      <c r="D63" s="100" t="s">
        <v>54</v>
      </c>
      <c r="F63" s="52">
        <v>1</v>
      </c>
      <c r="G63" s="78">
        <v>0.95</v>
      </c>
      <c r="H63" s="76">
        <f>F63*G63</f>
        <v>0.95</v>
      </c>
      <c r="I63" s="99" t="s">
        <v>159</v>
      </c>
      <c r="K63" s="77">
        <v>1</v>
      </c>
      <c r="L63" s="78">
        <v>1</v>
      </c>
      <c r="M63" s="76">
        <f>K63*L63</f>
        <v>1</v>
      </c>
      <c r="N63" s="99" t="s">
        <v>160</v>
      </c>
      <c r="P63" s="52">
        <v>1</v>
      </c>
      <c r="Q63" s="78">
        <v>0.8</v>
      </c>
      <c r="R63" s="76">
        <f>P63*Q63</f>
        <v>0.8</v>
      </c>
      <c r="S63" s="99" t="s">
        <v>172</v>
      </c>
    </row>
    <row r="64" spans="1:19" ht="158.25" customHeight="1">
      <c r="A64" s="96">
        <v>61</v>
      </c>
      <c r="B64" s="80" t="s">
        <v>15</v>
      </c>
      <c r="C64" s="80" t="s">
        <v>15</v>
      </c>
      <c r="D64" s="100" t="s">
        <v>55</v>
      </c>
      <c r="F64" s="52">
        <v>1</v>
      </c>
      <c r="G64" s="78">
        <v>0.75</v>
      </c>
      <c r="H64" s="76">
        <f>F64*G64</f>
        <v>0.75</v>
      </c>
      <c r="I64" s="99" t="s">
        <v>161</v>
      </c>
      <c r="K64" s="77">
        <v>1</v>
      </c>
      <c r="L64" s="78">
        <v>0.8</v>
      </c>
      <c r="M64" s="76">
        <f>K64*L64</f>
        <v>0.8</v>
      </c>
      <c r="N64" s="99" t="s">
        <v>162</v>
      </c>
      <c r="P64" s="52">
        <v>1</v>
      </c>
      <c r="Q64" s="78">
        <v>0.7</v>
      </c>
      <c r="R64" s="76">
        <f>P64*Q64</f>
        <v>0.7</v>
      </c>
      <c r="S64" s="99" t="s">
        <v>173</v>
      </c>
    </row>
  </sheetData>
  <sheetProtection/>
  <mergeCells count="4">
    <mergeCell ref="B2:D2"/>
    <mergeCell ref="F2:I2"/>
    <mergeCell ref="K2:N2"/>
    <mergeCell ref="P2:S2"/>
  </mergeCells>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64"/>
  <sheetViews>
    <sheetView tabSelected="1" zoomScalePageLayoutView="55" workbookViewId="0" topLeftCell="A1">
      <selection activeCell="P6" sqref="P6"/>
    </sheetView>
  </sheetViews>
  <sheetFormatPr defaultColWidth="8.8515625" defaultRowHeight="15"/>
  <cols>
    <col min="1" max="1" width="4.421875" style="85" customWidth="1"/>
    <col min="2" max="2" width="16.421875" style="71" bestFit="1" customWidth="1"/>
    <col min="3" max="3" width="20.7109375" style="71" customWidth="1"/>
    <col min="4" max="4" width="44.421875" style="86" customWidth="1"/>
    <col min="5" max="5" width="2.421875" style="86" customWidth="1"/>
    <col min="6" max="6" width="20.140625" style="71" bestFit="1" customWidth="1"/>
    <col min="7" max="7" width="14.28125" style="71" bestFit="1" customWidth="1"/>
    <col min="8" max="8" width="9.140625" style="71" customWidth="1"/>
    <col min="9" max="9" width="78.28125" style="104" customWidth="1"/>
    <col min="10" max="10" width="1.8515625" style="86" customWidth="1"/>
    <col min="11" max="11" width="20.140625" style="71" bestFit="1" customWidth="1"/>
    <col min="12" max="12" width="14.28125" style="71" bestFit="1" customWidth="1"/>
    <col min="13" max="13" width="9.140625" style="71" customWidth="1"/>
    <col min="14" max="14" width="111.421875" style="86" customWidth="1"/>
    <col min="15" max="15" width="1.421875" style="86" customWidth="1"/>
    <col min="16" max="16" width="20.140625" style="71" customWidth="1"/>
    <col min="17" max="17" width="14.28125" style="71" customWidth="1"/>
    <col min="18" max="18" width="9.140625" style="71" customWidth="1"/>
    <col min="19" max="19" width="63.140625" style="86" customWidth="1"/>
    <col min="20" max="16384" width="8.8515625" style="58" customWidth="1"/>
  </cols>
  <sheetData>
    <row r="1" ht="15">
      <c r="I1" s="86"/>
    </row>
    <row r="2" spans="2:19" ht="39.75" customHeight="1">
      <c r="B2" s="87" t="s">
        <v>17</v>
      </c>
      <c r="C2" s="87"/>
      <c r="D2" s="87"/>
      <c r="F2" s="87" t="s">
        <v>692</v>
      </c>
      <c r="G2" s="87"/>
      <c r="H2" s="87"/>
      <c r="I2" s="87"/>
      <c r="K2" s="88" t="s">
        <v>693</v>
      </c>
      <c r="L2" s="89"/>
      <c r="M2" s="89"/>
      <c r="N2" s="90"/>
      <c r="P2" s="91" t="s">
        <v>694</v>
      </c>
      <c r="Q2" s="92"/>
      <c r="R2" s="92"/>
      <c r="S2" s="93"/>
    </row>
    <row r="3" spans="2:19" ht="45">
      <c r="B3" s="72" t="s">
        <v>0</v>
      </c>
      <c r="C3" s="72" t="s">
        <v>1</v>
      </c>
      <c r="D3" s="94" t="s">
        <v>2</v>
      </c>
      <c r="F3" s="73" t="s">
        <v>18</v>
      </c>
      <c r="G3" s="73" t="s">
        <v>19</v>
      </c>
      <c r="H3" s="73" t="s">
        <v>22</v>
      </c>
      <c r="I3" s="95" t="s">
        <v>20</v>
      </c>
      <c r="K3" s="73" t="s">
        <v>18</v>
      </c>
      <c r="L3" s="73" t="s">
        <v>19</v>
      </c>
      <c r="M3" s="73" t="s">
        <v>22</v>
      </c>
      <c r="N3" s="95" t="s">
        <v>20</v>
      </c>
      <c r="P3" s="73" t="s">
        <v>18</v>
      </c>
      <c r="Q3" s="73" t="s">
        <v>19</v>
      </c>
      <c r="R3" s="73" t="s">
        <v>22</v>
      </c>
      <c r="S3" s="95" t="s">
        <v>20</v>
      </c>
    </row>
    <row r="4" spans="1:19" s="1" customFormat="1" ht="45">
      <c r="A4" s="96">
        <v>1</v>
      </c>
      <c r="B4" s="80" t="s">
        <v>3</v>
      </c>
      <c r="C4" s="80" t="s">
        <v>4</v>
      </c>
      <c r="D4" s="100" t="s">
        <v>5</v>
      </c>
      <c r="E4" s="97"/>
      <c r="F4" s="79">
        <v>1</v>
      </c>
      <c r="G4" s="107">
        <v>0.7</v>
      </c>
      <c r="H4" s="76">
        <f>F4*G4</f>
        <v>0.7</v>
      </c>
      <c r="I4" s="99" t="s">
        <v>131</v>
      </c>
      <c r="J4" s="97"/>
      <c r="K4" s="79">
        <v>1</v>
      </c>
      <c r="L4" s="107">
        <v>0.85</v>
      </c>
      <c r="M4" s="76">
        <f>K4*L4</f>
        <v>0.85</v>
      </c>
      <c r="N4" s="99" t="s">
        <v>84</v>
      </c>
      <c r="O4" s="97"/>
      <c r="P4" s="77"/>
      <c r="Q4" s="78"/>
      <c r="R4" s="76">
        <f>P4*Q4</f>
        <v>0</v>
      </c>
      <c r="S4" s="99"/>
    </row>
    <row r="5" spans="1:19" s="1" customFormat="1" ht="84.75" customHeight="1">
      <c r="A5" s="96">
        <v>2</v>
      </c>
      <c r="B5" s="80" t="s">
        <v>3</v>
      </c>
      <c r="C5" s="80" t="s">
        <v>4</v>
      </c>
      <c r="D5" s="100" t="s">
        <v>6</v>
      </c>
      <c r="E5" s="97"/>
      <c r="F5" s="79">
        <v>1</v>
      </c>
      <c r="G5" s="107">
        <v>0.85</v>
      </c>
      <c r="H5" s="76">
        <f aca="true" t="shared" si="0" ref="H5:H51">F5*G5</f>
        <v>0.85</v>
      </c>
      <c r="I5" s="99" t="s">
        <v>138</v>
      </c>
      <c r="J5" s="97"/>
      <c r="K5" s="79">
        <v>1</v>
      </c>
      <c r="L5" s="107">
        <v>0.95</v>
      </c>
      <c r="M5" s="76">
        <f aca="true" t="shared" si="1" ref="M5:M51">K5*L5</f>
        <v>0.95</v>
      </c>
      <c r="N5" s="99" t="s">
        <v>139</v>
      </c>
      <c r="O5" s="97"/>
      <c r="P5" s="77"/>
      <c r="Q5" s="78"/>
      <c r="R5" s="76">
        <f aca="true" t="shared" si="2" ref="R5:R51">P5*Q5</f>
        <v>0</v>
      </c>
      <c r="S5" s="99"/>
    </row>
    <row r="6" spans="1:19" s="1" customFormat="1" ht="94.5" customHeight="1">
      <c r="A6" s="96">
        <v>3</v>
      </c>
      <c r="B6" s="80" t="s">
        <v>3</v>
      </c>
      <c r="C6" s="80" t="s">
        <v>4</v>
      </c>
      <c r="D6" s="100" t="s">
        <v>7</v>
      </c>
      <c r="E6" s="97"/>
      <c r="F6" s="79">
        <v>1</v>
      </c>
      <c r="G6" s="107">
        <v>0.85</v>
      </c>
      <c r="H6" s="76">
        <f t="shared" si="0"/>
        <v>0.85</v>
      </c>
      <c r="I6" s="99" t="s">
        <v>143</v>
      </c>
      <c r="J6" s="97"/>
      <c r="K6" s="79">
        <v>1</v>
      </c>
      <c r="L6" s="107">
        <v>0.9</v>
      </c>
      <c r="M6" s="76">
        <f t="shared" si="1"/>
        <v>0.9</v>
      </c>
      <c r="N6" s="99" t="s">
        <v>144</v>
      </c>
      <c r="O6" s="97"/>
      <c r="P6" s="77"/>
      <c r="Q6" s="78"/>
      <c r="R6" s="76">
        <f t="shared" si="2"/>
        <v>0</v>
      </c>
      <c r="S6" s="99"/>
    </row>
    <row r="7" spans="1:19" s="1" customFormat="1" ht="168.75" customHeight="1">
      <c r="A7" s="96">
        <v>4</v>
      </c>
      <c r="B7" s="80" t="s">
        <v>3</v>
      </c>
      <c r="C7" s="80" t="s">
        <v>4</v>
      </c>
      <c r="D7" s="100" t="s">
        <v>8</v>
      </c>
      <c r="E7" s="97"/>
      <c r="F7" s="79">
        <v>1</v>
      </c>
      <c r="G7" s="107">
        <v>0.85</v>
      </c>
      <c r="H7" s="76">
        <f t="shared" si="0"/>
        <v>0.85</v>
      </c>
      <c r="I7" s="99" t="s">
        <v>87</v>
      </c>
      <c r="J7" s="97"/>
      <c r="K7" s="79">
        <v>1</v>
      </c>
      <c r="L7" s="107">
        <v>1</v>
      </c>
      <c r="M7" s="76">
        <f t="shared" si="1"/>
        <v>1</v>
      </c>
      <c r="N7" s="99"/>
      <c r="O7" s="97"/>
      <c r="P7" s="77"/>
      <c r="Q7" s="78"/>
      <c r="R7" s="76">
        <f t="shared" si="2"/>
        <v>0</v>
      </c>
      <c r="S7" s="99"/>
    </row>
    <row r="8" spans="1:19" s="1" customFormat="1" ht="52.5" customHeight="1">
      <c r="A8" s="96">
        <v>5</v>
      </c>
      <c r="B8" s="80" t="s">
        <v>3</v>
      </c>
      <c r="C8" s="80" t="s">
        <v>4</v>
      </c>
      <c r="D8" s="100" t="s">
        <v>9</v>
      </c>
      <c r="E8" s="97"/>
      <c r="F8" s="79">
        <v>1</v>
      </c>
      <c r="G8" s="107">
        <v>1</v>
      </c>
      <c r="H8" s="76">
        <f t="shared" si="0"/>
        <v>1</v>
      </c>
      <c r="I8" s="99"/>
      <c r="J8" s="97"/>
      <c r="K8" s="79">
        <v>1</v>
      </c>
      <c r="L8" s="107">
        <v>1</v>
      </c>
      <c r="M8" s="76">
        <f t="shared" si="1"/>
        <v>1</v>
      </c>
      <c r="N8" s="99"/>
      <c r="O8" s="97"/>
      <c r="P8" s="77"/>
      <c r="Q8" s="78"/>
      <c r="R8" s="76">
        <f t="shared" si="2"/>
        <v>0</v>
      </c>
      <c r="S8" s="100"/>
    </row>
    <row r="9" spans="1:19" s="1" customFormat="1" ht="84.75" customHeight="1">
      <c r="A9" s="96">
        <v>6</v>
      </c>
      <c r="B9" s="80" t="s">
        <v>3</v>
      </c>
      <c r="C9" s="80" t="s">
        <v>4</v>
      </c>
      <c r="D9" s="100" t="s">
        <v>49</v>
      </c>
      <c r="E9" s="97"/>
      <c r="F9" s="79">
        <v>1</v>
      </c>
      <c r="G9" s="107">
        <v>0.58</v>
      </c>
      <c r="H9" s="76">
        <f t="shared" si="0"/>
        <v>0.58</v>
      </c>
      <c r="I9" s="99" t="s">
        <v>88</v>
      </c>
      <c r="J9" s="97"/>
      <c r="K9" s="79">
        <v>1</v>
      </c>
      <c r="L9" s="107">
        <v>0.85</v>
      </c>
      <c r="M9" s="76">
        <f t="shared" si="1"/>
        <v>0.85</v>
      </c>
      <c r="N9" s="99" t="s">
        <v>89</v>
      </c>
      <c r="O9" s="97"/>
      <c r="P9" s="77"/>
      <c r="Q9" s="78"/>
      <c r="R9" s="76">
        <f t="shared" si="2"/>
        <v>0</v>
      </c>
      <c r="S9" s="100"/>
    </row>
    <row r="10" spans="1:19" s="1" customFormat="1" ht="30">
      <c r="A10" s="96">
        <v>7</v>
      </c>
      <c r="B10" s="80" t="s">
        <v>3</v>
      </c>
      <c r="C10" s="80" t="s">
        <v>4</v>
      </c>
      <c r="D10" s="100" t="s">
        <v>10</v>
      </c>
      <c r="E10" s="97"/>
      <c r="F10" s="79">
        <v>1</v>
      </c>
      <c r="G10" s="107">
        <v>0.6</v>
      </c>
      <c r="H10" s="76">
        <f t="shared" si="0"/>
        <v>0.6</v>
      </c>
      <c r="I10" s="99" t="s">
        <v>90</v>
      </c>
      <c r="J10" s="97"/>
      <c r="K10" s="79">
        <v>1</v>
      </c>
      <c r="L10" s="107">
        <v>0.8</v>
      </c>
      <c r="M10" s="76">
        <f t="shared" si="1"/>
        <v>0.8</v>
      </c>
      <c r="N10" s="99" t="s">
        <v>91</v>
      </c>
      <c r="O10" s="97"/>
      <c r="P10" s="77"/>
      <c r="Q10" s="78"/>
      <c r="R10" s="76">
        <f t="shared" si="2"/>
        <v>0</v>
      </c>
      <c r="S10" s="99"/>
    </row>
    <row r="11" spans="1:19" s="1" customFormat="1" ht="67.5" customHeight="1">
      <c r="A11" s="96">
        <v>8</v>
      </c>
      <c r="B11" s="80" t="s">
        <v>3</v>
      </c>
      <c r="C11" s="80" t="s">
        <v>4</v>
      </c>
      <c r="D11" s="100" t="s">
        <v>11</v>
      </c>
      <c r="E11" s="97"/>
      <c r="F11" s="79">
        <v>1</v>
      </c>
      <c r="G11" s="107">
        <v>0.6</v>
      </c>
      <c r="H11" s="76">
        <f t="shared" si="0"/>
        <v>0.6</v>
      </c>
      <c r="I11" s="99" t="s">
        <v>92</v>
      </c>
      <c r="J11" s="97"/>
      <c r="K11" s="79">
        <v>1</v>
      </c>
      <c r="L11" s="107">
        <v>0.9</v>
      </c>
      <c r="M11" s="76">
        <f t="shared" si="1"/>
        <v>0.9</v>
      </c>
      <c r="N11" s="99" t="s">
        <v>70</v>
      </c>
      <c r="O11" s="97"/>
      <c r="P11" s="77"/>
      <c r="Q11" s="78"/>
      <c r="R11" s="76">
        <f t="shared" si="2"/>
        <v>0</v>
      </c>
      <c r="S11" s="99"/>
    </row>
    <row r="12" spans="1:19" s="1" customFormat="1" ht="111" customHeight="1">
      <c r="A12" s="96">
        <v>9</v>
      </c>
      <c r="B12" s="80" t="s">
        <v>3</v>
      </c>
      <c r="C12" s="80" t="s">
        <v>4</v>
      </c>
      <c r="D12" s="100" t="s">
        <v>12</v>
      </c>
      <c r="E12" s="97"/>
      <c r="F12" s="79">
        <v>1</v>
      </c>
      <c r="G12" s="107">
        <v>0.85</v>
      </c>
      <c r="H12" s="76">
        <f t="shared" si="0"/>
        <v>0.85</v>
      </c>
      <c r="I12" s="99" t="s">
        <v>93</v>
      </c>
      <c r="J12" s="97"/>
      <c r="K12" s="79">
        <v>1</v>
      </c>
      <c r="L12" s="107">
        <v>0.7</v>
      </c>
      <c r="M12" s="76">
        <f t="shared" si="1"/>
        <v>0.7</v>
      </c>
      <c r="N12" s="99" t="s">
        <v>94</v>
      </c>
      <c r="O12" s="97"/>
      <c r="P12" s="77"/>
      <c r="Q12" s="78"/>
      <c r="R12" s="76">
        <f t="shared" si="2"/>
        <v>0</v>
      </c>
      <c r="S12" s="99"/>
    </row>
    <row r="13" spans="1:19" s="1" customFormat="1" ht="69" customHeight="1">
      <c r="A13" s="96">
        <v>10</v>
      </c>
      <c r="B13" s="80" t="s">
        <v>3</v>
      </c>
      <c r="C13" s="80" t="s">
        <v>13</v>
      </c>
      <c r="D13" s="100" t="s">
        <v>50</v>
      </c>
      <c r="E13" s="97"/>
      <c r="F13" s="79">
        <v>1</v>
      </c>
      <c r="G13" s="107">
        <v>0.8</v>
      </c>
      <c r="H13" s="76">
        <f t="shared" si="0"/>
        <v>0.8</v>
      </c>
      <c r="I13" s="99" t="s">
        <v>95</v>
      </c>
      <c r="J13" s="97"/>
      <c r="K13" s="79">
        <v>1</v>
      </c>
      <c r="L13" s="107">
        <v>0.9</v>
      </c>
      <c r="M13" s="76">
        <f t="shared" si="1"/>
        <v>0.9</v>
      </c>
      <c r="N13" s="99" t="s">
        <v>96</v>
      </c>
      <c r="O13" s="97"/>
      <c r="P13" s="77"/>
      <c r="Q13" s="78"/>
      <c r="R13" s="76">
        <f t="shared" si="2"/>
        <v>0</v>
      </c>
      <c r="S13" s="99"/>
    </row>
    <row r="14" spans="1:19" s="1" customFormat="1" ht="79.5" customHeight="1">
      <c r="A14" s="96">
        <v>11</v>
      </c>
      <c r="B14" s="80" t="s">
        <v>3</v>
      </c>
      <c r="C14" s="80" t="s">
        <v>13</v>
      </c>
      <c r="D14" s="100" t="s">
        <v>51</v>
      </c>
      <c r="E14" s="97"/>
      <c r="F14" s="79">
        <v>1</v>
      </c>
      <c r="G14" s="107">
        <v>1</v>
      </c>
      <c r="H14" s="76">
        <f t="shared" si="0"/>
        <v>1</v>
      </c>
      <c r="I14" s="99"/>
      <c r="J14" s="97"/>
      <c r="K14" s="79">
        <v>1</v>
      </c>
      <c r="L14" s="107">
        <v>0.85</v>
      </c>
      <c r="M14" s="76">
        <f t="shared" si="1"/>
        <v>0.85</v>
      </c>
      <c r="N14" s="99" t="s">
        <v>72</v>
      </c>
      <c r="O14" s="97"/>
      <c r="P14" s="77"/>
      <c r="Q14" s="78"/>
      <c r="R14" s="76">
        <f t="shared" si="2"/>
        <v>0</v>
      </c>
      <c r="S14" s="99"/>
    </row>
    <row r="15" spans="1:19" s="1" customFormat="1" ht="116.25" customHeight="1">
      <c r="A15" s="96">
        <v>12</v>
      </c>
      <c r="B15" s="80" t="s">
        <v>3</v>
      </c>
      <c r="C15" s="80" t="s">
        <v>56</v>
      </c>
      <c r="D15" s="100" t="s">
        <v>52</v>
      </c>
      <c r="E15" s="97"/>
      <c r="F15" s="79">
        <v>1</v>
      </c>
      <c r="G15" s="107">
        <v>0.4</v>
      </c>
      <c r="H15" s="76">
        <f t="shared" si="0"/>
        <v>0.4</v>
      </c>
      <c r="I15" s="99" t="s">
        <v>97</v>
      </c>
      <c r="J15" s="97"/>
      <c r="K15" s="79">
        <v>1</v>
      </c>
      <c r="L15" s="107">
        <v>0.7</v>
      </c>
      <c r="M15" s="76">
        <f t="shared" si="1"/>
        <v>0.7</v>
      </c>
      <c r="N15" s="99" t="s">
        <v>101</v>
      </c>
      <c r="O15" s="97"/>
      <c r="P15" s="77"/>
      <c r="Q15" s="78"/>
      <c r="R15" s="76">
        <f t="shared" si="2"/>
        <v>0</v>
      </c>
      <c r="S15" s="99"/>
    </row>
    <row r="16" spans="1:19" s="1" customFormat="1" ht="54" customHeight="1">
      <c r="A16" s="96">
        <v>13</v>
      </c>
      <c r="B16" s="80" t="s">
        <v>3</v>
      </c>
      <c r="C16" s="80" t="s">
        <v>56</v>
      </c>
      <c r="D16" s="100" t="s">
        <v>14</v>
      </c>
      <c r="E16" s="97"/>
      <c r="F16" s="79">
        <v>1</v>
      </c>
      <c r="G16" s="107">
        <v>0.8</v>
      </c>
      <c r="H16" s="76">
        <f t="shared" si="0"/>
        <v>0.8</v>
      </c>
      <c r="I16" s="99" t="s">
        <v>98</v>
      </c>
      <c r="J16" s="97"/>
      <c r="K16" s="79">
        <v>1</v>
      </c>
      <c r="L16" s="107">
        <v>0.85</v>
      </c>
      <c r="M16" s="76">
        <f t="shared" si="1"/>
        <v>0.85</v>
      </c>
      <c r="N16" s="99" t="s">
        <v>98</v>
      </c>
      <c r="O16" s="97"/>
      <c r="P16" s="77"/>
      <c r="Q16" s="78"/>
      <c r="R16" s="76">
        <f t="shared" si="2"/>
        <v>0</v>
      </c>
      <c r="S16" s="99"/>
    </row>
    <row r="17" spans="1:19" s="1" customFormat="1" ht="55.5" customHeight="1">
      <c r="A17" s="96">
        <v>14</v>
      </c>
      <c r="B17" s="80" t="s">
        <v>3</v>
      </c>
      <c r="C17" s="80" t="s">
        <v>56</v>
      </c>
      <c r="D17" s="100" t="s">
        <v>53</v>
      </c>
      <c r="E17" s="97"/>
      <c r="F17" s="79">
        <v>1</v>
      </c>
      <c r="G17" s="107">
        <v>0.5</v>
      </c>
      <c r="H17" s="76">
        <f t="shared" si="0"/>
        <v>0.5</v>
      </c>
      <c r="I17" s="99" t="s">
        <v>100</v>
      </c>
      <c r="J17" s="97"/>
      <c r="K17" s="79">
        <v>1</v>
      </c>
      <c r="L17" s="107">
        <v>0.7</v>
      </c>
      <c r="M17" s="76">
        <f t="shared" si="1"/>
        <v>0.7</v>
      </c>
      <c r="N17" s="99" t="s">
        <v>99</v>
      </c>
      <c r="O17" s="97"/>
      <c r="P17" s="77"/>
      <c r="Q17" s="78"/>
      <c r="R17" s="76">
        <f t="shared" si="2"/>
        <v>0</v>
      </c>
      <c r="S17" s="100"/>
    </row>
    <row r="18" spans="1:19" s="1" customFormat="1" ht="285.75" customHeight="1">
      <c r="A18" s="96">
        <v>15</v>
      </c>
      <c r="B18" s="80" t="s">
        <v>316</v>
      </c>
      <c r="C18" s="80" t="s">
        <v>317</v>
      </c>
      <c r="D18" s="100" t="s">
        <v>318</v>
      </c>
      <c r="E18" s="97"/>
      <c r="F18" s="77">
        <v>1</v>
      </c>
      <c r="G18" s="57">
        <v>0.65</v>
      </c>
      <c r="H18" s="76">
        <f t="shared" si="0"/>
        <v>0.65</v>
      </c>
      <c r="I18" s="101" t="s">
        <v>697</v>
      </c>
      <c r="J18" s="97"/>
      <c r="K18" s="77">
        <v>1</v>
      </c>
      <c r="L18" s="57">
        <v>0.98</v>
      </c>
      <c r="M18" s="76">
        <f t="shared" si="1"/>
        <v>0.98</v>
      </c>
      <c r="N18" s="99" t="s">
        <v>319</v>
      </c>
      <c r="O18" s="97"/>
      <c r="P18" s="77"/>
      <c r="Q18" s="78"/>
      <c r="R18" s="76">
        <f t="shared" si="2"/>
        <v>0</v>
      </c>
      <c r="S18" s="99"/>
    </row>
    <row r="19" spans="1:19" s="1" customFormat="1" ht="106.5" customHeight="1">
      <c r="A19" s="96">
        <v>16</v>
      </c>
      <c r="B19" s="80" t="s">
        <v>316</v>
      </c>
      <c r="C19" s="80" t="s">
        <v>317</v>
      </c>
      <c r="D19" s="100" t="s">
        <v>320</v>
      </c>
      <c r="E19" s="97"/>
      <c r="F19" s="77">
        <v>1</v>
      </c>
      <c r="G19" s="57">
        <v>0.5</v>
      </c>
      <c r="H19" s="76">
        <f t="shared" si="0"/>
        <v>0.5</v>
      </c>
      <c r="I19" s="101" t="s">
        <v>698</v>
      </c>
      <c r="J19" s="97"/>
      <c r="K19" s="77">
        <v>1</v>
      </c>
      <c r="L19" s="78">
        <v>1</v>
      </c>
      <c r="M19" s="76">
        <f t="shared" si="1"/>
        <v>1</v>
      </c>
      <c r="N19" s="99" t="s">
        <v>321</v>
      </c>
      <c r="O19" s="97"/>
      <c r="P19" s="77"/>
      <c r="Q19" s="78"/>
      <c r="R19" s="76">
        <f t="shared" si="2"/>
        <v>0</v>
      </c>
      <c r="S19" s="99"/>
    </row>
    <row r="20" spans="1:19" s="1" customFormat="1" ht="409.5" customHeight="1">
      <c r="A20" s="96" t="s">
        <v>322</v>
      </c>
      <c r="B20" s="80" t="s">
        <v>316</v>
      </c>
      <c r="C20" s="80" t="s">
        <v>317</v>
      </c>
      <c r="D20" s="100" t="s">
        <v>323</v>
      </c>
      <c r="E20" s="97"/>
      <c r="F20" s="77">
        <v>1</v>
      </c>
      <c r="G20" s="57">
        <v>0.4</v>
      </c>
      <c r="H20" s="76">
        <f t="shared" si="0"/>
        <v>0.4</v>
      </c>
      <c r="I20" s="102" t="s">
        <v>699</v>
      </c>
      <c r="J20" s="97"/>
      <c r="K20" s="77">
        <v>1</v>
      </c>
      <c r="L20" s="78">
        <v>0.7</v>
      </c>
      <c r="M20" s="76">
        <f t="shared" si="1"/>
        <v>0.7</v>
      </c>
      <c r="N20" s="99" t="s">
        <v>324</v>
      </c>
      <c r="O20" s="97"/>
      <c r="P20" s="77"/>
      <c r="Q20" s="78"/>
      <c r="R20" s="76">
        <f t="shared" si="2"/>
        <v>0</v>
      </c>
      <c r="S20" s="99"/>
    </row>
    <row r="21" spans="1:19" s="1" customFormat="1" ht="148.5" customHeight="1">
      <c r="A21" s="96">
        <v>18</v>
      </c>
      <c r="B21" s="80" t="s">
        <v>316</v>
      </c>
      <c r="C21" s="80" t="s">
        <v>317</v>
      </c>
      <c r="D21" s="100" t="s">
        <v>325</v>
      </c>
      <c r="E21" s="97"/>
      <c r="F21" s="77">
        <v>1</v>
      </c>
      <c r="G21" s="57">
        <v>0.4</v>
      </c>
      <c r="H21" s="76">
        <f t="shared" si="0"/>
        <v>0.4</v>
      </c>
      <c r="I21" s="101" t="s">
        <v>700</v>
      </c>
      <c r="J21" s="97"/>
      <c r="K21" s="77">
        <v>1</v>
      </c>
      <c r="L21" s="78">
        <v>1</v>
      </c>
      <c r="M21" s="76">
        <f t="shared" si="1"/>
        <v>1</v>
      </c>
      <c r="N21" s="99" t="s">
        <v>326</v>
      </c>
      <c r="O21" s="97"/>
      <c r="P21" s="77"/>
      <c r="Q21" s="78"/>
      <c r="R21" s="76">
        <f t="shared" si="2"/>
        <v>0</v>
      </c>
      <c r="S21" s="99"/>
    </row>
    <row r="22" spans="1:19" s="1" customFormat="1" ht="60">
      <c r="A22" s="96">
        <v>19</v>
      </c>
      <c r="B22" s="80" t="s">
        <v>316</v>
      </c>
      <c r="C22" s="80" t="s">
        <v>317</v>
      </c>
      <c r="D22" s="100" t="s">
        <v>327</v>
      </c>
      <c r="E22" s="97"/>
      <c r="F22" s="77">
        <v>1</v>
      </c>
      <c r="G22" s="78">
        <v>0.5</v>
      </c>
      <c r="H22" s="76">
        <f t="shared" si="0"/>
        <v>0.5</v>
      </c>
      <c r="I22" s="101" t="s">
        <v>328</v>
      </c>
      <c r="J22" s="97"/>
      <c r="K22" s="77">
        <v>1</v>
      </c>
      <c r="L22" s="57">
        <v>0.95</v>
      </c>
      <c r="M22" s="76">
        <f t="shared" si="1"/>
        <v>0.95</v>
      </c>
      <c r="N22" s="99" t="s">
        <v>329</v>
      </c>
      <c r="O22" s="97"/>
      <c r="P22" s="77"/>
      <c r="Q22" s="78"/>
      <c r="R22" s="76">
        <f t="shared" si="2"/>
        <v>0</v>
      </c>
      <c r="S22" s="99"/>
    </row>
    <row r="23" spans="1:19" s="1" customFormat="1" ht="213.75" customHeight="1">
      <c r="A23" s="96">
        <v>20</v>
      </c>
      <c r="B23" s="80" t="s">
        <v>316</v>
      </c>
      <c r="C23" s="80" t="s">
        <v>317</v>
      </c>
      <c r="D23" s="100" t="s">
        <v>330</v>
      </c>
      <c r="E23" s="97"/>
      <c r="F23" s="77">
        <v>1</v>
      </c>
      <c r="G23" s="78">
        <v>0.4</v>
      </c>
      <c r="H23" s="76">
        <f t="shared" si="0"/>
        <v>0.4</v>
      </c>
      <c r="I23" s="99" t="s">
        <v>701</v>
      </c>
      <c r="J23" s="97"/>
      <c r="K23" s="77">
        <v>1</v>
      </c>
      <c r="L23" s="57">
        <v>1</v>
      </c>
      <c r="M23" s="76">
        <f t="shared" si="1"/>
        <v>1</v>
      </c>
      <c r="N23" s="99" t="s">
        <v>331</v>
      </c>
      <c r="O23" s="97"/>
      <c r="P23" s="77"/>
      <c r="Q23" s="78"/>
      <c r="R23" s="76">
        <f t="shared" si="2"/>
        <v>0</v>
      </c>
      <c r="S23" s="99"/>
    </row>
    <row r="24" spans="1:19" s="1" customFormat="1" ht="54.75" customHeight="1">
      <c r="A24" s="96">
        <v>21</v>
      </c>
      <c r="B24" s="80" t="s">
        <v>316</v>
      </c>
      <c r="C24" s="80" t="s">
        <v>317</v>
      </c>
      <c r="D24" s="100" t="s">
        <v>332</v>
      </c>
      <c r="E24" s="97"/>
      <c r="F24" s="77"/>
      <c r="G24" s="78"/>
      <c r="H24" s="76"/>
      <c r="I24" s="99"/>
      <c r="J24" s="97"/>
      <c r="K24" s="77"/>
      <c r="L24" s="78"/>
      <c r="M24" s="76"/>
      <c r="N24" s="99"/>
      <c r="O24" s="97"/>
      <c r="P24" s="77"/>
      <c r="Q24" s="78"/>
      <c r="R24" s="76"/>
      <c r="S24" s="99"/>
    </row>
    <row r="25" spans="1:19" s="1" customFormat="1" ht="81" customHeight="1">
      <c r="A25" s="96">
        <v>22</v>
      </c>
      <c r="B25" s="80" t="s">
        <v>316</v>
      </c>
      <c r="C25" s="80" t="s">
        <v>317</v>
      </c>
      <c r="D25" s="100" t="s">
        <v>333</v>
      </c>
      <c r="E25" s="97"/>
      <c r="F25" s="77">
        <v>1</v>
      </c>
      <c r="G25" s="83">
        <v>0.4</v>
      </c>
      <c r="H25" s="76">
        <f t="shared" si="0"/>
        <v>0.4</v>
      </c>
      <c r="I25" s="103" t="s">
        <v>334</v>
      </c>
      <c r="J25" s="97"/>
      <c r="K25" s="77">
        <v>1</v>
      </c>
      <c r="L25" s="83">
        <v>1</v>
      </c>
      <c r="M25" s="76">
        <f t="shared" si="1"/>
        <v>1</v>
      </c>
      <c r="N25" s="103" t="s">
        <v>335</v>
      </c>
      <c r="O25" s="97"/>
      <c r="P25" s="77"/>
      <c r="Q25" s="78"/>
      <c r="R25" s="76">
        <f t="shared" si="2"/>
        <v>0</v>
      </c>
      <c r="S25" s="99"/>
    </row>
    <row r="26" spans="1:19" s="1" customFormat="1" ht="88.5" customHeight="1">
      <c r="A26" s="96">
        <v>23</v>
      </c>
      <c r="B26" s="80" t="s">
        <v>316</v>
      </c>
      <c r="C26" s="80" t="s">
        <v>317</v>
      </c>
      <c r="D26" s="100" t="s">
        <v>336</v>
      </c>
      <c r="E26" s="97"/>
      <c r="F26" s="77">
        <v>1</v>
      </c>
      <c r="G26" s="78">
        <v>0.2</v>
      </c>
      <c r="H26" s="76">
        <f t="shared" si="0"/>
        <v>0.2</v>
      </c>
      <c r="I26" s="103" t="s">
        <v>337</v>
      </c>
      <c r="J26" s="97" t="s">
        <v>322</v>
      </c>
      <c r="K26" s="77">
        <v>1</v>
      </c>
      <c r="L26" s="57">
        <v>1</v>
      </c>
      <c r="M26" s="76">
        <f t="shared" si="1"/>
        <v>1</v>
      </c>
      <c r="N26" s="99" t="s">
        <v>338</v>
      </c>
      <c r="O26" s="97"/>
      <c r="P26" s="77"/>
      <c r="Q26" s="78"/>
      <c r="R26" s="76">
        <f t="shared" si="2"/>
        <v>0</v>
      </c>
      <c r="S26" s="99"/>
    </row>
    <row r="27" spans="1:19" s="1" customFormat="1" ht="55.5" customHeight="1">
      <c r="A27" s="96">
        <v>24</v>
      </c>
      <c r="B27" s="80" t="s">
        <v>316</v>
      </c>
      <c r="C27" s="80" t="s">
        <v>317</v>
      </c>
      <c r="D27" s="100" t="s">
        <v>339</v>
      </c>
      <c r="E27" s="97"/>
      <c r="F27" s="77">
        <v>1</v>
      </c>
      <c r="G27" s="78">
        <v>0.2</v>
      </c>
      <c r="H27" s="76">
        <f t="shared" si="0"/>
        <v>0.2</v>
      </c>
      <c r="I27" s="103" t="s">
        <v>337</v>
      </c>
      <c r="J27" s="97"/>
      <c r="K27" s="77">
        <v>1</v>
      </c>
      <c r="L27" s="78">
        <v>1</v>
      </c>
      <c r="M27" s="76">
        <f t="shared" si="1"/>
        <v>1</v>
      </c>
      <c r="N27" s="99" t="s">
        <v>340</v>
      </c>
      <c r="O27" s="97"/>
      <c r="P27" s="77"/>
      <c r="Q27" s="78"/>
      <c r="R27" s="76">
        <f t="shared" si="2"/>
        <v>0</v>
      </c>
      <c r="S27" s="99"/>
    </row>
    <row r="28" spans="1:19" s="1" customFormat="1" ht="54" customHeight="1">
      <c r="A28" s="96">
        <v>25</v>
      </c>
      <c r="B28" s="80" t="s">
        <v>316</v>
      </c>
      <c r="C28" s="80" t="s">
        <v>317</v>
      </c>
      <c r="D28" s="100" t="s">
        <v>341</v>
      </c>
      <c r="E28" s="97"/>
      <c r="F28" s="77">
        <v>1</v>
      </c>
      <c r="G28" s="78">
        <v>0.2</v>
      </c>
      <c r="H28" s="76">
        <f t="shared" si="0"/>
        <v>0.2</v>
      </c>
      <c r="I28" s="103" t="s">
        <v>337</v>
      </c>
      <c r="J28" s="97"/>
      <c r="K28" s="77">
        <v>1</v>
      </c>
      <c r="L28" s="78">
        <v>1</v>
      </c>
      <c r="M28" s="76">
        <f t="shared" si="1"/>
        <v>1</v>
      </c>
      <c r="N28" s="99"/>
      <c r="O28" s="97"/>
      <c r="P28" s="77"/>
      <c r="Q28" s="78"/>
      <c r="R28" s="76">
        <f t="shared" si="2"/>
        <v>0</v>
      </c>
      <c r="S28" s="99"/>
    </row>
    <row r="29" spans="1:19" s="1" customFormat="1" ht="60">
      <c r="A29" s="96">
        <v>26</v>
      </c>
      <c r="B29" s="80" t="s">
        <v>316</v>
      </c>
      <c r="C29" s="80" t="s">
        <v>317</v>
      </c>
      <c r="D29" s="100" t="s">
        <v>342</v>
      </c>
      <c r="E29" s="97"/>
      <c r="F29" s="77">
        <v>1</v>
      </c>
      <c r="G29" s="78">
        <v>0.2</v>
      </c>
      <c r="H29" s="76">
        <f t="shared" si="0"/>
        <v>0.2</v>
      </c>
      <c r="I29" s="103" t="s">
        <v>337</v>
      </c>
      <c r="J29" s="97"/>
      <c r="K29" s="77">
        <v>1</v>
      </c>
      <c r="L29" s="57">
        <v>0.9</v>
      </c>
      <c r="M29" s="76">
        <f t="shared" si="1"/>
        <v>0.9</v>
      </c>
      <c r="N29" s="99" t="s">
        <v>343</v>
      </c>
      <c r="O29" s="97"/>
      <c r="P29" s="77"/>
      <c r="Q29" s="78"/>
      <c r="R29" s="76">
        <f t="shared" si="2"/>
        <v>0</v>
      </c>
      <c r="S29" s="99"/>
    </row>
    <row r="30" spans="1:19" s="1" customFormat="1" ht="45">
      <c r="A30" s="96">
        <v>27</v>
      </c>
      <c r="B30" s="80" t="s">
        <v>316</v>
      </c>
      <c r="C30" s="80" t="s">
        <v>317</v>
      </c>
      <c r="D30" s="100" t="s">
        <v>344</v>
      </c>
      <c r="E30" s="97"/>
      <c r="F30" s="84">
        <v>1</v>
      </c>
      <c r="G30" s="83">
        <v>0.5</v>
      </c>
      <c r="H30" s="76">
        <f t="shared" si="0"/>
        <v>0.5</v>
      </c>
      <c r="I30" s="99" t="s">
        <v>328</v>
      </c>
      <c r="J30" s="97"/>
      <c r="K30" s="84">
        <v>1</v>
      </c>
      <c r="L30" s="57">
        <v>1</v>
      </c>
      <c r="M30" s="76">
        <f t="shared" si="1"/>
        <v>1</v>
      </c>
      <c r="N30" s="99" t="s">
        <v>345</v>
      </c>
      <c r="O30" s="97"/>
      <c r="P30" s="84"/>
      <c r="Q30" s="83"/>
      <c r="R30" s="76">
        <f t="shared" si="2"/>
        <v>0</v>
      </c>
      <c r="S30" s="99"/>
    </row>
    <row r="31" spans="1:19" s="1" customFormat="1" ht="202.5" customHeight="1">
      <c r="A31" s="96">
        <v>28</v>
      </c>
      <c r="B31" s="80" t="s">
        <v>316</v>
      </c>
      <c r="C31" s="80" t="s">
        <v>346</v>
      </c>
      <c r="D31" s="100" t="s">
        <v>347</v>
      </c>
      <c r="E31" s="97"/>
      <c r="F31" s="84">
        <v>1</v>
      </c>
      <c r="G31" s="83">
        <v>0.3</v>
      </c>
      <c r="H31" s="76">
        <f t="shared" si="0"/>
        <v>0.3</v>
      </c>
      <c r="I31" s="99" t="s">
        <v>348</v>
      </c>
      <c r="J31" s="97"/>
      <c r="K31" s="84">
        <v>1</v>
      </c>
      <c r="L31" s="83">
        <v>1</v>
      </c>
      <c r="M31" s="76">
        <f t="shared" si="1"/>
        <v>1</v>
      </c>
      <c r="N31" s="99" t="s">
        <v>349</v>
      </c>
      <c r="O31" s="97"/>
      <c r="P31" s="77"/>
      <c r="Q31" s="78"/>
      <c r="R31" s="76">
        <f t="shared" si="2"/>
        <v>0</v>
      </c>
      <c r="S31" s="100"/>
    </row>
    <row r="32" spans="1:19" s="1" customFormat="1" ht="90" customHeight="1">
      <c r="A32" s="96">
        <v>29</v>
      </c>
      <c r="B32" s="80" t="s">
        <v>316</v>
      </c>
      <c r="C32" s="80" t="s">
        <v>346</v>
      </c>
      <c r="D32" s="100" t="s">
        <v>350</v>
      </c>
      <c r="E32" s="97"/>
      <c r="F32" s="84">
        <v>1</v>
      </c>
      <c r="G32" s="83">
        <v>0.4</v>
      </c>
      <c r="H32" s="76">
        <f t="shared" si="0"/>
        <v>0.4</v>
      </c>
      <c r="I32" s="99" t="s">
        <v>351</v>
      </c>
      <c r="J32" s="97"/>
      <c r="K32" s="84">
        <v>1</v>
      </c>
      <c r="L32" s="83">
        <v>1</v>
      </c>
      <c r="M32" s="76">
        <f t="shared" si="1"/>
        <v>1</v>
      </c>
      <c r="N32" s="99" t="s">
        <v>352</v>
      </c>
      <c r="O32" s="97"/>
      <c r="P32" s="77"/>
      <c r="Q32" s="78"/>
      <c r="R32" s="76">
        <f t="shared" si="2"/>
        <v>0</v>
      </c>
      <c r="S32" s="99"/>
    </row>
    <row r="33" spans="1:19" s="1" customFormat="1" ht="117" customHeight="1">
      <c r="A33" s="96">
        <v>30</v>
      </c>
      <c r="B33" s="80" t="s">
        <v>316</v>
      </c>
      <c r="C33" s="80" t="s">
        <v>346</v>
      </c>
      <c r="D33" s="100" t="s">
        <v>353</v>
      </c>
      <c r="E33" s="97"/>
      <c r="F33" s="77">
        <v>1</v>
      </c>
      <c r="G33" s="78">
        <v>0.2</v>
      </c>
      <c r="H33" s="76">
        <f t="shared" si="0"/>
        <v>0.2</v>
      </c>
      <c r="I33" s="99" t="s">
        <v>354</v>
      </c>
      <c r="J33" s="97"/>
      <c r="K33" s="77">
        <v>1</v>
      </c>
      <c r="L33" s="78">
        <v>1</v>
      </c>
      <c r="M33" s="76">
        <v>1</v>
      </c>
      <c r="N33" s="99" t="s">
        <v>355</v>
      </c>
      <c r="O33" s="97"/>
      <c r="P33" s="77"/>
      <c r="Q33" s="78"/>
      <c r="R33" s="76">
        <f t="shared" si="2"/>
        <v>0</v>
      </c>
      <c r="S33" s="99"/>
    </row>
    <row r="34" spans="1:19" s="1" customFormat="1" ht="121.5" customHeight="1">
      <c r="A34" s="96">
        <v>31</v>
      </c>
      <c r="B34" s="80" t="s">
        <v>316</v>
      </c>
      <c r="C34" s="80" t="s">
        <v>346</v>
      </c>
      <c r="D34" s="100" t="s">
        <v>356</v>
      </c>
      <c r="E34" s="97"/>
      <c r="F34" s="77">
        <v>1</v>
      </c>
      <c r="G34" s="78">
        <v>0.2</v>
      </c>
      <c r="H34" s="76">
        <f t="shared" si="0"/>
        <v>0.2</v>
      </c>
      <c r="I34" s="99" t="s">
        <v>357</v>
      </c>
      <c r="J34" s="97"/>
      <c r="K34" s="77">
        <v>1</v>
      </c>
      <c r="L34" s="78">
        <v>1</v>
      </c>
      <c r="M34" s="76">
        <f t="shared" si="1"/>
        <v>1</v>
      </c>
      <c r="N34" s="99" t="s">
        <v>358</v>
      </c>
      <c r="O34" s="97"/>
      <c r="P34" s="77"/>
      <c r="Q34" s="78"/>
      <c r="R34" s="76">
        <f t="shared" si="2"/>
        <v>0</v>
      </c>
      <c r="S34" s="99"/>
    </row>
    <row r="35" spans="1:19" s="1" customFormat="1" ht="183.75" customHeight="1">
      <c r="A35" s="96">
        <v>32</v>
      </c>
      <c r="B35" s="80" t="s">
        <v>316</v>
      </c>
      <c r="C35" s="80" t="s">
        <v>346</v>
      </c>
      <c r="D35" s="100" t="s">
        <v>359</v>
      </c>
      <c r="E35" s="97"/>
      <c r="F35" s="77">
        <v>1</v>
      </c>
      <c r="G35" s="78">
        <v>0.4</v>
      </c>
      <c r="H35" s="76">
        <f t="shared" si="0"/>
        <v>0.4</v>
      </c>
      <c r="I35" s="99" t="s">
        <v>360</v>
      </c>
      <c r="J35" s="97"/>
      <c r="K35" s="77">
        <v>1</v>
      </c>
      <c r="L35" s="57">
        <v>0.95</v>
      </c>
      <c r="M35" s="76">
        <f t="shared" si="1"/>
        <v>0.95</v>
      </c>
      <c r="N35" s="99" t="s">
        <v>361</v>
      </c>
      <c r="O35" s="97"/>
      <c r="P35" s="77"/>
      <c r="Q35" s="78"/>
      <c r="R35" s="76">
        <f t="shared" si="2"/>
        <v>0</v>
      </c>
      <c r="S35" s="99"/>
    </row>
    <row r="36" spans="1:19" s="1" customFormat="1" ht="111" customHeight="1">
      <c r="A36" s="96">
        <v>33</v>
      </c>
      <c r="B36" s="108" t="s">
        <v>316</v>
      </c>
      <c r="C36" s="108" t="s">
        <v>346</v>
      </c>
      <c r="D36" s="106" t="s">
        <v>362</v>
      </c>
      <c r="E36" s="97"/>
      <c r="F36" s="77">
        <v>1</v>
      </c>
      <c r="G36" s="78">
        <v>0.4</v>
      </c>
      <c r="H36" s="76">
        <f t="shared" si="0"/>
        <v>0.4</v>
      </c>
      <c r="I36" s="99" t="s">
        <v>363</v>
      </c>
      <c r="J36" s="97"/>
      <c r="K36" s="77">
        <v>1</v>
      </c>
      <c r="L36" s="78">
        <v>1</v>
      </c>
      <c r="M36" s="76">
        <f t="shared" si="1"/>
        <v>1</v>
      </c>
      <c r="N36" s="99" t="s">
        <v>364</v>
      </c>
      <c r="O36" s="97"/>
      <c r="P36" s="77"/>
      <c r="Q36" s="78"/>
      <c r="R36" s="76">
        <f t="shared" si="2"/>
        <v>0</v>
      </c>
      <c r="S36" s="99"/>
    </row>
    <row r="37" spans="1:19" s="1" customFormat="1" ht="96" customHeight="1">
      <c r="A37" s="96">
        <v>34</v>
      </c>
      <c r="B37" s="80" t="s">
        <v>316</v>
      </c>
      <c r="C37" s="80" t="s">
        <v>346</v>
      </c>
      <c r="D37" s="100" t="s">
        <v>365</v>
      </c>
      <c r="E37" s="97"/>
      <c r="F37" s="77">
        <v>1</v>
      </c>
      <c r="G37" s="78">
        <v>0.4</v>
      </c>
      <c r="H37" s="76">
        <f t="shared" si="0"/>
        <v>0.4</v>
      </c>
      <c r="I37" s="100" t="s">
        <v>366</v>
      </c>
      <c r="J37" s="97"/>
      <c r="K37" s="77">
        <v>1</v>
      </c>
      <c r="L37" s="78">
        <v>1</v>
      </c>
      <c r="M37" s="76">
        <f t="shared" si="1"/>
        <v>1</v>
      </c>
      <c r="N37" s="100" t="s">
        <v>367</v>
      </c>
      <c r="O37" s="97"/>
      <c r="P37" s="77"/>
      <c r="Q37" s="78"/>
      <c r="R37" s="76">
        <f t="shared" si="2"/>
        <v>0</v>
      </c>
      <c r="S37" s="99"/>
    </row>
    <row r="38" spans="1:19" s="1" customFormat="1" ht="60">
      <c r="A38" s="96">
        <v>35</v>
      </c>
      <c r="B38" s="80" t="s">
        <v>316</v>
      </c>
      <c r="C38" s="80" t="s">
        <v>346</v>
      </c>
      <c r="D38" s="100" t="s">
        <v>368</v>
      </c>
      <c r="E38" s="97"/>
      <c r="F38" s="77">
        <v>1</v>
      </c>
      <c r="G38" s="78">
        <v>0.4</v>
      </c>
      <c r="H38" s="76">
        <f t="shared" si="0"/>
        <v>0.4</v>
      </c>
      <c r="I38" s="99" t="s">
        <v>369</v>
      </c>
      <c r="J38" s="97"/>
      <c r="K38" s="77">
        <v>1</v>
      </c>
      <c r="L38" s="78">
        <v>1</v>
      </c>
      <c r="M38" s="76">
        <f t="shared" si="1"/>
        <v>1</v>
      </c>
      <c r="N38" s="99" t="s">
        <v>370</v>
      </c>
      <c r="O38" s="97"/>
      <c r="P38" s="77"/>
      <c r="Q38" s="78"/>
      <c r="R38" s="76">
        <f t="shared" si="2"/>
        <v>0</v>
      </c>
      <c r="S38" s="99"/>
    </row>
    <row r="39" spans="1:19" s="1" customFormat="1" ht="105">
      <c r="A39" s="96">
        <v>36</v>
      </c>
      <c r="B39" s="80" t="s">
        <v>316</v>
      </c>
      <c r="C39" s="80" t="s">
        <v>346</v>
      </c>
      <c r="D39" s="100" t="s">
        <v>371</v>
      </c>
      <c r="E39" s="97"/>
      <c r="F39" s="77">
        <v>1</v>
      </c>
      <c r="G39" s="78">
        <v>1</v>
      </c>
      <c r="H39" s="76">
        <f t="shared" si="0"/>
        <v>1</v>
      </c>
      <c r="I39" s="99"/>
      <c r="J39" s="97"/>
      <c r="K39" s="77">
        <v>1</v>
      </c>
      <c r="L39" s="78">
        <v>1</v>
      </c>
      <c r="M39" s="76">
        <f t="shared" si="1"/>
        <v>1</v>
      </c>
      <c r="N39" s="99"/>
      <c r="O39" s="97"/>
      <c r="P39" s="77"/>
      <c r="Q39" s="78"/>
      <c r="R39" s="76">
        <f t="shared" si="2"/>
        <v>0</v>
      </c>
      <c r="S39" s="99"/>
    </row>
    <row r="40" spans="1:19" s="1" customFormat="1" ht="109.5" customHeight="1">
      <c r="A40" s="96">
        <v>37</v>
      </c>
      <c r="B40" s="80" t="s">
        <v>316</v>
      </c>
      <c r="C40" s="80" t="s">
        <v>346</v>
      </c>
      <c r="D40" s="100" t="s">
        <v>372</v>
      </c>
      <c r="E40" s="97"/>
      <c r="F40" s="77">
        <v>1</v>
      </c>
      <c r="G40" s="78">
        <v>0.1</v>
      </c>
      <c r="H40" s="76">
        <f t="shared" si="0"/>
        <v>0.1</v>
      </c>
      <c r="I40" s="99" t="s">
        <v>373</v>
      </c>
      <c r="J40" s="97"/>
      <c r="K40" s="77">
        <v>1</v>
      </c>
      <c r="L40" s="57">
        <v>0.8</v>
      </c>
      <c r="M40" s="76">
        <f t="shared" si="1"/>
        <v>0.8</v>
      </c>
      <c r="N40" s="99" t="s">
        <v>374</v>
      </c>
      <c r="O40" s="97"/>
      <c r="P40" s="77"/>
      <c r="Q40" s="78"/>
      <c r="R40" s="76">
        <f t="shared" si="2"/>
        <v>0</v>
      </c>
      <c r="S40" s="99"/>
    </row>
    <row r="41" spans="1:19" s="1" customFormat="1" ht="106.5" customHeight="1">
      <c r="A41" s="96">
        <v>38</v>
      </c>
      <c r="B41" s="80" t="s">
        <v>316</v>
      </c>
      <c r="C41" s="80" t="s">
        <v>346</v>
      </c>
      <c r="D41" s="100" t="s">
        <v>375</v>
      </c>
      <c r="E41" s="97"/>
      <c r="F41" s="77">
        <v>1</v>
      </c>
      <c r="G41" s="78">
        <v>0.3</v>
      </c>
      <c r="H41" s="76">
        <f t="shared" si="0"/>
        <v>0.3</v>
      </c>
      <c r="I41" s="99" t="s">
        <v>376</v>
      </c>
      <c r="J41" s="97"/>
      <c r="K41" s="77">
        <v>1</v>
      </c>
      <c r="L41" s="57">
        <v>0.7</v>
      </c>
      <c r="M41" s="76">
        <f t="shared" si="1"/>
        <v>0.7</v>
      </c>
      <c r="N41" s="99" t="s">
        <v>377</v>
      </c>
      <c r="O41" s="97"/>
      <c r="P41" s="77"/>
      <c r="Q41" s="78"/>
      <c r="R41" s="76">
        <f t="shared" si="2"/>
        <v>0</v>
      </c>
      <c r="S41" s="99"/>
    </row>
    <row r="42" spans="1:19" s="1" customFormat="1" ht="78.75" customHeight="1">
      <c r="A42" s="96">
        <v>39</v>
      </c>
      <c r="B42" s="80" t="s">
        <v>316</v>
      </c>
      <c r="C42" s="80" t="s">
        <v>346</v>
      </c>
      <c r="D42" s="100" t="s">
        <v>378</v>
      </c>
      <c r="E42" s="97"/>
      <c r="F42" s="77">
        <v>1</v>
      </c>
      <c r="G42" s="78">
        <v>0.1</v>
      </c>
      <c r="H42" s="76">
        <f t="shared" si="0"/>
        <v>0.1</v>
      </c>
      <c r="I42" s="99" t="s">
        <v>379</v>
      </c>
      <c r="J42" s="97"/>
      <c r="K42" s="77">
        <v>1</v>
      </c>
      <c r="L42" s="78">
        <v>1</v>
      </c>
      <c r="M42" s="76">
        <f t="shared" si="1"/>
        <v>1</v>
      </c>
      <c r="N42" s="99" t="s">
        <v>380</v>
      </c>
      <c r="O42" s="97"/>
      <c r="P42" s="77"/>
      <c r="Q42" s="78"/>
      <c r="R42" s="76">
        <f t="shared" si="2"/>
        <v>0</v>
      </c>
      <c r="S42" s="99"/>
    </row>
    <row r="43" spans="1:19" s="1" customFormat="1" ht="93" customHeight="1">
      <c r="A43" s="96">
        <v>40</v>
      </c>
      <c r="B43" s="80" t="s">
        <v>316</v>
      </c>
      <c r="C43" s="80" t="s">
        <v>346</v>
      </c>
      <c r="D43" s="100" t="s">
        <v>381</v>
      </c>
      <c r="E43" s="97"/>
      <c r="F43" s="77">
        <v>1</v>
      </c>
      <c r="G43" s="78">
        <v>1</v>
      </c>
      <c r="H43" s="76">
        <f t="shared" si="0"/>
        <v>1</v>
      </c>
      <c r="I43" s="99"/>
      <c r="J43" s="97"/>
      <c r="K43" s="77">
        <v>1</v>
      </c>
      <c r="L43" s="78">
        <v>1</v>
      </c>
      <c r="M43" s="76">
        <f t="shared" si="1"/>
        <v>1</v>
      </c>
      <c r="N43" s="99" t="s">
        <v>382</v>
      </c>
      <c r="O43" s="97"/>
      <c r="P43" s="77"/>
      <c r="Q43" s="78"/>
      <c r="R43" s="76">
        <f t="shared" si="2"/>
        <v>0</v>
      </c>
      <c r="S43" s="99"/>
    </row>
    <row r="44" spans="1:19" s="1" customFormat="1" ht="75">
      <c r="A44" s="96">
        <v>41</v>
      </c>
      <c r="B44" s="80" t="s">
        <v>316</v>
      </c>
      <c r="C44" s="80" t="s">
        <v>383</v>
      </c>
      <c r="D44" s="100" t="s">
        <v>384</v>
      </c>
      <c r="E44" s="97"/>
      <c r="F44" s="77">
        <v>1</v>
      </c>
      <c r="G44" s="78">
        <v>0.2</v>
      </c>
      <c r="H44" s="76">
        <f t="shared" si="0"/>
        <v>0.2</v>
      </c>
      <c r="I44" s="99" t="s">
        <v>385</v>
      </c>
      <c r="J44" s="97"/>
      <c r="K44" s="77">
        <v>1</v>
      </c>
      <c r="L44" s="78">
        <v>0.8</v>
      </c>
      <c r="M44" s="76">
        <f t="shared" si="1"/>
        <v>0.8</v>
      </c>
      <c r="N44" s="99" t="s">
        <v>386</v>
      </c>
      <c r="O44" s="97"/>
      <c r="P44" s="77"/>
      <c r="Q44" s="78"/>
      <c r="R44" s="76">
        <f t="shared" si="2"/>
        <v>0</v>
      </c>
      <c r="S44" s="99"/>
    </row>
    <row r="45" spans="1:19" s="1" customFormat="1" ht="192.75" customHeight="1">
      <c r="A45" s="96">
        <v>42</v>
      </c>
      <c r="B45" s="80" t="s">
        <v>316</v>
      </c>
      <c r="C45" s="80" t="s">
        <v>383</v>
      </c>
      <c r="D45" s="100" t="s">
        <v>387</v>
      </c>
      <c r="E45" s="97"/>
      <c r="F45" s="77">
        <v>1</v>
      </c>
      <c r="G45" s="78">
        <v>0.5</v>
      </c>
      <c r="H45" s="76">
        <f t="shared" si="0"/>
        <v>0.5</v>
      </c>
      <c r="I45" s="99" t="s">
        <v>388</v>
      </c>
      <c r="J45" s="97"/>
      <c r="K45" s="77">
        <v>1</v>
      </c>
      <c r="L45" s="78">
        <v>0.9</v>
      </c>
      <c r="M45" s="76">
        <f t="shared" si="1"/>
        <v>0.9</v>
      </c>
      <c r="N45" s="99" t="s">
        <v>389</v>
      </c>
      <c r="O45" s="97"/>
      <c r="P45" s="77"/>
      <c r="Q45" s="78"/>
      <c r="R45" s="76">
        <f t="shared" si="2"/>
        <v>0</v>
      </c>
      <c r="S45" s="99"/>
    </row>
    <row r="46" spans="1:19" s="1" customFormat="1" ht="260.25" customHeight="1">
      <c r="A46" s="96">
        <v>43</v>
      </c>
      <c r="B46" s="80" t="s">
        <v>316</v>
      </c>
      <c r="C46" s="80" t="s">
        <v>383</v>
      </c>
      <c r="D46" s="100" t="s">
        <v>390</v>
      </c>
      <c r="E46" s="97"/>
      <c r="F46" s="77">
        <v>1</v>
      </c>
      <c r="G46" s="78">
        <v>0.2</v>
      </c>
      <c r="H46" s="76">
        <f t="shared" si="0"/>
        <v>0.2</v>
      </c>
      <c r="I46" s="99" t="s">
        <v>391</v>
      </c>
      <c r="J46" s="97"/>
      <c r="K46" s="77">
        <v>1</v>
      </c>
      <c r="L46" s="78">
        <v>0.7</v>
      </c>
      <c r="M46" s="76">
        <f t="shared" si="1"/>
        <v>0.7</v>
      </c>
      <c r="N46" s="100" t="s">
        <v>392</v>
      </c>
      <c r="O46" s="97"/>
      <c r="P46" s="77"/>
      <c r="Q46" s="78"/>
      <c r="R46" s="76">
        <f t="shared" si="2"/>
        <v>0</v>
      </c>
      <c r="S46" s="99"/>
    </row>
    <row r="47" spans="1:19" s="1" customFormat="1" ht="128.25" customHeight="1">
      <c r="A47" s="96">
        <v>44</v>
      </c>
      <c r="B47" s="80" t="s">
        <v>316</v>
      </c>
      <c r="C47" s="80" t="s">
        <v>383</v>
      </c>
      <c r="D47" s="100" t="s">
        <v>393</v>
      </c>
      <c r="E47" s="97"/>
      <c r="F47" s="77">
        <v>1</v>
      </c>
      <c r="G47" s="78">
        <v>0.65</v>
      </c>
      <c r="H47" s="76">
        <f t="shared" si="0"/>
        <v>0.65</v>
      </c>
      <c r="I47" s="99" t="s">
        <v>394</v>
      </c>
      <c r="J47" s="97"/>
      <c r="K47" s="77">
        <v>1</v>
      </c>
      <c r="L47" s="57">
        <v>0.8</v>
      </c>
      <c r="M47" s="76">
        <f t="shared" si="1"/>
        <v>0.8</v>
      </c>
      <c r="N47" s="99" t="s">
        <v>395</v>
      </c>
      <c r="O47" s="97"/>
      <c r="P47" s="77"/>
      <c r="Q47" s="78"/>
      <c r="R47" s="76">
        <f t="shared" si="2"/>
        <v>0</v>
      </c>
      <c r="S47" s="99"/>
    </row>
    <row r="48" spans="1:19" s="1" customFormat="1" ht="90">
      <c r="A48" s="96">
        <v>45</v>
      </c>
      <c r="B48" s="80" t="s">
        <v>316</v>
      </c>
      <c r="C48" s="80" t="s">
        <v>383</v>
      </c>
      <c r="D48" s="100" t="s">
        <v>396</v>
      </c>
      <c r="E48" s="97"/>
      <c r="F48" s="77">
        <v>1</v>
      </c>
      <c r="G48" s="78">
        <v>1</v>
      </c>
      <c r="H48" s="76">
        <f t="shared" si="0"/>
        <v>1</v>
      </c>
      <c r="I48" s="99"/>
      <c r="J48" s="97"/>
      <c r="K48" s="77">
        <v>1</v>
      </c>
      <c r="L48" s="78">
        <v>1</v>
      </c>
      <c r="M48" s="76">
        <f t="shared" si="1"/>
        <v>1</v>
      </c>
      <c r="N48" s="99"/>
      <c r="O48" s="97"/>
      <c r="P48" s="77"/>
      <c r="Q48" s="78"/>
      <c r="R48" s="76">
        <f t="shared" si="2"/>
        <v>0</v>
      </c>
      <c r="S48" s="99"/>
    </row>
    <row r="49" spans="1:19" s="1" customFormat="1" ht="199.5" customHeight="1">
      <c r="A49" s="96">
        <v>46</v>
      </c>
      <c r="B49" s="80" t="s">
        <v>316</v>
      </c>
      <c r="C49" s="80" t="s">
        <v>383</v>
      </c>
      <c r="D49" s="100" t="s">
        <v>397</v>
      </c>
      <c r="E49" s="97"/>
      <c r="F49" s="77">
        <v>1</v>
      </c>
      <c r="G49" s="78">
        <v>0.3</v>
      </c>
      <c r="H49" s="76">
        <f t="shared" si="0"/>
        <v>0.3</v>
      </c>
      <c r="I49" s="99" t="s">
        <v>398</v>
      </c>
      <c r="J49" s="97"/>
      <c r="K49" s="77">
        <v>1</v>
      </c>
      <c r="L49" s="78">
        <v>1</v>
      </c>
      <c r="M49" s="76">
        <f t="shared" si="1"/>
        <v>1</v>
      </c>
      <c r="N49" s="99" t="s">
        <v>399</v>
      </c>
      <c r="O49" s="97"/>
      <c r="P49" s="77"/>
      <c r="Q49" s="78"/>
      <c r="R49" s="76">
        <f t="shared" si="2"/>
        <v>0</v>
      </c>
      <c r="S49" s="99"/>
    </row>
    <row r="50" spans="1:19" s="1" customFormat="1" ht="244.5" customHeight="1">
      <c r="A50" s="96">
        <v>47</v>
      </c>
      <c r="B50" s="80" t="s">
        <v>316</v>
      </c>
      <c r="C50" s="80" t="s">
        <v>383</v>
      </c>
      <c r="D50" s="100" t="s">
        <v>400</v>
      </c>
      <c r="E50" s="97"/>
      <c r="F50" s="77">
        <v>1</v>
      </c>
      <c r="G50" s="78">
        <v>0.2</v>
      </c>
      <c r="H50" s="76">
        <f t="shared" si="0"/>
        <v>0.2</v>
      </c>
      <c r="I50" s="99" t="s">
        <v>401</v>
      </c>
      <c r="J50" s="97"/>
      <c r="K50" s="77">
        <v>1</v>
      </c>
      <c r="L50" s="57">
        <v>0.7</v>
      </c>
      <c r="M50" s="76">
        <f t="shared" si="1"/>
        <v>0.7</v>
      </c>
      <c r="N50" s="99" t="s">
        <v>402</v>
      </c>
      <c r="O50" s="97"/>
      <c r="P50" s="77"/>
      <c r="Q50" s="78"/>
      <c r="R50" s="76">
        <f t="shared" si="2"/>
        <v>0</v>
      </c>
      <c r="S50" s="99"/>
    </row>
    <row r="51" spans="1:19" s="1" customFormat="1" ht="111" customHeight="1">
      <c r="A51" s="96">
        <v>48</v>
      </c>
      <c r="B51" s="80" t="s">
        <v>316</v>
      </c>
      <c r="C51" s="80" t="s">
        <v>383</v>
      </c>
      <c r="D51" s="100" t="s">
        <v>403</v>
      </c>
      <c r="E51" s="97"/>
      <c r="F51" s="77">
        <v>1</v>
      </c>
      <c r="G51" s="78">
        <v>0.1</v>
      </c>
      <c r="H51" s="76">
        <f t="shared" si="0"/>
        <v>0.1</v>
      </c>
      <c r="I51" s="101" t="s">
        <v>404</v>
      </c>
      <c r="J51" s="97"/>
      <c r="K51" s="77">
        <v>1</v>
      </c>
      <c r="L51" s="78">
        <v>1</v>
      </c>
      <c r="M51" s="76">
        <f t="shared" si="1"/>
        <v>1</v>
      </c>
      <c r="N51" s="99" t="s">
        <v>405</v>
      </c>
      <c r="O51" s="97"/>
      <c r="P51" s="77"/>
      <c r="Q51" s="78"/>
      <c r="R51" s="76">
        <f t="shared" si="2"/>
        <v>0</v>
      </c>
      <c r="S51" s="99"/>
    </row>
    <row r="52" spans="1:19" s="1" customFormat="1" ht="387" customHeight="1">
      <c r="A52" s="96">
        <v>49</v>
      </c>
      <c r="B52" s="80" t="s">
        <v>186</v>
      </c>
      <c r="C52" s="80" t="s">
        <v>187</v>
      </c>
      <c r="D52" s="100" t="s">
        <v>188</v>
      </c>
      <c r="E52" s="97"/>
      <c r="F52" s="77">
        <v>1</v>
      </c>
      <c r="G52" s="78">
        <v>0.3</v>
      </c>
      <c r="H52" s="76">
        <f aca="true" t="shared" si="3" ref="H52:H59">F52*G52</f>
        <v>0.3</v>
      </c>
      <c r="I52" s="99" t="s">
        <v>189</v>
      </c>
      <c r="J52" s="97"/>
      <c r="K52" s="77">
        <v>1</v>
      </c>
      <c r="L52" s="78">
        <v>1</v>
      </c>
      <c r="M52" s="76">
        <f aca="true" t="shared" si="4" ref="M52:M59">K52*L52</f>
        <v>1</v>
      </c>
      <c r="N52" s="100" t="s">
        <v>190</v>
      </c>
      <c r="O52" s="97"/>
      <c r="P52" s="77"/>
      <c r="Q52" s="78"/>
      <c r="R52" s="76">
        <f aca="true" t="shared" si="5" ref="R52:R64">P52*Q52</f>
        <v>0</v>
      </c>
      <c r="S52" s="100"/>
    </row>
    <row r="53" spans="1:19" s="1" customFormat="1" ht="103.5" customHeight="1">
      <c r="A53" s="96">
        <v>50</v>
      </c>
      <c r="B53" s="80" t="s">
        <v>186</v>
      </c>
      <c r="C53" s="80" t="s">
        <v>187</v>
      </c>
      <c r="D53" s="100" t="s">
        <v>191</v>
      </c>
      <c r="E53" s="97"/>
      <c r="F53" s="77">
        <v>1</v>
      </c>
      <c r="G53" s="78">
        <v>0.8</v>
      </c>
      <c r="H53" s="76">
        <f t="shared" si="3"/>
        <v>0.8</v>
      </c>
      <c r="I53" s="99" t="s">
        <v>695</v>
      </c>
      <c r="J53" s="97"/>
      <c r="K53" s="77">
        <v>1</v>
      </c>
      <c r="L53" s="78">
        <v>1</v>
      </c>
      <c r="M53" s="76">
        <f t="shared" si="4"/>
        <v>1</v>
      </c>
      <c r="N53" s="100" t="s">
        <v>193</v>
      </c>
      <c r="O53" s="97"/>
      <c r="P53" s="77"/>
      <c r="Q53" s="78"/>
      <c r="R53" s="76">
        <f t="shared" si="5"/>
        <v>0</v>
      </c>
      <c r="S53" s="100"/>
    </row>
    <row r="54" spans="1:19" s="1" customFormat="1" ht="141" customHeight="1">
      <c r="A54" s="96">
        <v>51</v>
      </c>
      <c r="B54" s="80" t="s">
        <v>186</v>
      </c>
      <c r="C54" s="80" t="s">
        <v>187</v>
      </c>
      <c r="D54" s="100" t="s">
        <v>194</v>
      </c>
      <c r="E54" s="97"/>
      <c r="F54" s="77">
        <v>1</v>
      </c>
      <c r="G54" s="78">
        <v>0.1</v>
      </c>
      <c r="H54" s="76">
        <f t="shared" si="3"/>
        <v>0.1</v>
      </c>
      <c r="I54" s="99" t="s">
        <v>195</v>
      </c>
      <c r="J54" s="97"/>
      <c r="K54" s="77">
        <v>1</v>
      </c>
      <c r="L54" s="78">
        <v>0.95</v>
      </c>
      <c r="M54" s="76">
        <f t="shared" si="4"/>
        <v>0.95</v>
      </c>
      <c r="N54" s="100" t="s">
        <v>196</v>
      </c>
      <c r="O54" s="97"/>
      <c r="P54" s="77"/>
      <c r="Q54" s="78"/>
      <c r="R54" s="76">
        <f t="shared" si="5"/>
        <v>0</v>
      </c>
      <c r="S54" s="100"/>
    </row>
    <row r="55" spans="1:19" s="1" customFormat="1" ht="122.25" customHeight="1">
      <c r="A55" s="96">
        <v>52</v>
      </c>
      <c r="B55" s="80" t="s">
        <v>186</v>
      </c>
      <c r="C55" s="80" t="s">
        <v>187</v>
      </c>
      <c r="D55" s="100" t="s">
        <v>197</v>
      </c>
      <c r="E55" s="97"/>
      <c r="F55" s="77">
        <v>1</v>
      </c>
      <c r="G55" s="78">
        <v>0.85</v>
      </c>
      <c r="H55" s="76">
        <f t="shared" si="3"/>
        <v>0.85</v>
      </c>
      <c r="I55" s="100" t="s">
        <v>198</v>
      </c>
      <c r="J55" s="97"/>
      <c r="K55" s="77">
        <v>1</v>
      </c>
      <c r="L55" s="78">
        <v>0.99</v>
      </c>
      <c r="M55" s="76">
        <f t="shared" si="4"/>
        <v>0.99</v>
      </c>
      <c r="N55" s="100" t="s">
        <v>199</v>
      </c>
      <c r="O55" s="97"/>
      <c r="P55" s="77"/>
      <c r="Q55" s="78"/>
      <c r="R55" s="76">
        <f t="shared" si="5"/>
        <v>0</v>
      </c>
      <c r="S55" s="100"/>
    </row>
    <row r="56" spans="1:19" s="1" customFormat="1" ht="111.75" customHeight="1">
      <c r="A56" s="96">
        <v>53</v>
      </c>
      <c r="B56" s="80" t="s">
        <v>186</v>
      </c>
      <c r="C56" s="80" t="s">
        <v>187</v>
      </c>
      <c r="D56" s="100" t="s">
        <v>200</v>
      </c>
      <c r="E56" s="97"/>
      <c r="F56" s="77">
        <v>1</v>
      </c>
      <c r="G56" s="78">
        <v>0.85</v>
      </c>
      <c r="H56" s="76">
        <f t="shared" si="3"/>
        <v>0.85</v>
      </c>
      <c r="I56" s="99" t="s">
        <v>201</v>
      </c>
      <c r="J56" s="97"/>
      <c r="K56" s="84">
        <v>1</v>
      </c>
      <c r="L56" s="83">
        <v>1</v>
      </c>
      <c r="M56" s="76">
        <f t="shared" si="4"/>
        <v>1</v>
      </c>
      <c r="N56" s="105" t="s">
        <v>193</v>
      </c>
      <c r="O56" s="97"/>
      <c r="P56" s="77"/>
      <c r="Q56" s="78"/>
      <c r="R56" s="76">
        <f t="shared" si="5"/>
        <v>0</v>
      </c>
      <c r="S56" s="100"/>
    </row>
    <row r="57" spans="1:19" s="1" customFormat="1" ht="102.75" customHeight="1">
      <c r="A57" s="96">
        <v>54</v>
      </c>
      <c r="B57" s="80" t="s">
        <v>186</v>
      </c>
      <c r="C57" s="80" t="s">
        <v>187</v>
      </c>
      <c r="D57" s="100" t="s">
        <v>202</v>
      </c>
      <c r="E57" s="97"/>
      <c r="F57" s="77">
        <v>1</v>
      </c>
      <c r="G57" s="78">
        <v>0.8</v>
      </c>
      <c r="H57" s="76">
        <f t="shared" si="3"/>
        <v>0.8</v>
      </c>
      <c r="I57" s="100" t="s">
        <v>203</v>
      </c>
      <c r="J57" s="97"/>
      <c r="K57" s="84">
        <v>1</v>
      </c>
      <c r="L57" s="83">
        <v>0.9</v>
      </c>
      <c r="M57" s="76">
        <f t="shared" si="4"/>
        <v>0.9</v>
      </c>
      <c r="N57" s="105" t="s">
        <v>204</v>
      </c>
      <c r="O57" s="97"/>
      <c r="P57" s="77"/>
      <c r="Q57" s="78"/>
      <c r="R57" s="76">
        <f t="shared" si="5"/>
        <v>0</v>
      </c>
      <c r="S57" s="100"/>
    </row>
    <row r="58" spans="1:19" s="1" customFormat="1" ht="178.5" customHeight="1">
      <c r="A58" s="96">
        <v>55</v>
      </c>
      <c r="B58" s="80" t="s">
        <v>186</v>
      </c>
      <c r="C58" s="80" t="s">
        <v>187</v>
      </c>
      <c r="D58" s="100" t="s">
        <v>205</v>
      </c>
      <c r="E58" s="97"/>
      <c r="F58" s="77">
        <v>1</v>
      </c>
      <c r="G58" s="78">
        <v>0.6</v>
      </c>
      <c r="H58" s="76">
        <f t="shared" si="3"/>
        <v>0.6</v>
      </c>
      <c r="I58" s="99" t="s">
        <v>696</v>
      </c>
      <c r="J58" s="97"/>
      <c r="K58" s="77">
        <v>1</v>
      </c>
      <c r="L58" s="78">
        <v>0.95</v>
      </c>
      <c r="M58" s="76">
        <f t="shared" si="4"/>
        <v>0.95</v>
      </c>
      <c r="N58" s="100" t="s">
        <v>206</v>
      </c>
      <c r="O58" s="97"/>
      <c r="P58" s="77"/>
      <c r="Q58" s="78"/>
      <c r="R58" s="76">
        <f t="shared" si="5"/>
        <v>0</v>
      </c>
      <c r="S58" s="100"/>
    </row>
    <row r="59" spans="1:19" s="1" customFormat="1" ht="69" customHeight="1">
      <c r="A59" s="96">
        <v>56</v>
      </c>
      <c r="B59" s="80" t="s">
        <v>186</v>
      </c>
      <c r="C59" s="80" t="s">
        <v>187</v>
      </c>
      <c r="D59" s="100" t="s">
        <v>207</v>
      </c>
      <c r="E59" s="97"/>
      <c r="F59" s="77">
        <v>1</v>
      </c>
      <c r="G59" s="78">
        <v>1</v>
      </c>
      <c r="H59" s="76">
        <f t="shared" si="3"/>
        <v>1</v>
      </c>
      <c r="I59" s="99" t="s">
        <v>208</v>
      </c>
      <c r="J59" s="97"/>
      <c r="K59" s="77">
        <v>1</v>
      </c>
      <c r="L59" s="78">
        <v>1</v>
      </c>
      <c r="M59" s="76">
        <f t="shared" si="4"/>
        <v>1</v>
      </c>
      <c r="N59" s="99" t="s">
        <v>208</v>
      </c>
      <c r="O59" s="97"/>
      <c r="P59" s="77"/>
      <c r="Q59" s="78"/>
      <c r="R59" s="76">
        <f t="shared" si="5"/>
        <v>0</v>
      </c>
      <c r="S59" s="100"/>
    </row>
    <row r="60" spans="1:19" s="1" customFormat="1" ht="128.25" customHeight="1">
      <c r="A60" s="96">
        <v>57</v>
      </c>
      <c r="B60" s="80" t="s">
        <v>15</v>
      </c>
      <c r="C60" s="80" t="s">
        <v>15</v>
      </c>
      <c r="D60" s="100" t="s">
        <v>16</v>
      </c>
      <c r="E60" s="97"/>
      <c r="F60" s="52">
        <v>1</v>
      </c>
      <c r="G60" s="78">
        <v>0.85</v>
      </c>
      <c r="H60" s="76">
        <f>F60*G60</f>
        <v>0.85</v>
      </c>
      <c r="I60" s="99" t="s">
        <v>153</v>
      </c>
      <c r="J60" s="97"/>
      <c r="K60" s="77">
        <v>1</v>
      </c>
      <c r="L60" s="78">
        <v>1</v>
      </c>
      <c r="M60" s="76">
        <f>K60*L60</f>
        <v>1</v>
      </c>
      <c r="N60" s="99" t="s">
        <v>154</v>
      </c>
      <c r="O60" s="97"/>
      <c r="P60" s="77"/>
      <c r="Q60" s="78"/>
      <c r="R60" s="76">
        <f t="shared" si="5"/>
        <v>0</v>
      </c>
      <c r="S60" s="100"/>
    </row>
    <row r="61" spans="1:19" s="1" customFormat="1" ht="295.5" customHeight="1">
      <c r="A61" s="96">
        <v>58</v>
      </c>
      <c r="B61" s="80" t="s">
        <v>15</v>
      </c>
      <c r="C61" s="80" t="s">
        <v>15</v>
      </c>
      <c r="D61" s="100" t="s">
        <v>57</v>
      </c>
      <c r="E61" s="97"/>
      <c r="F61" s="52">
        <v>1</v>
      </c>
      <c r="G61" s="78">
        <v>0.85</v>
      </c>
      <c r="H61" s="76">
        <f>F61*G61</f>
        <v>0.85</v>
      </c>
      <c r="I61" s="99" t="s">
        <v>155</v>
      </c>
      <c r="J61" s="97"/>
      <c r="K61" s="52">
        <v>1</v>
      </c>
      <c r="L61" s="53">
        <v>0.85</v>
      </c>
      <c r="M61" s="109">
        <f>K61*L61</f>
        <v>0.85</v>
      </c>
      <c r="N61" s="100" t="s">
        <v>156</v>
      </c>
      <c r="O61" s="97"/>
      <c r="P61" s="77"/>
      <c r="Q61" s="78"/>
      <c r="R61" s="76">
        <f t="shared" si="5"/>
        <v>0</v>
      </c>
      <c r="S61" s="100"/>
    </row>
    <row r="62" spans="1:19" s="1" customFormat="1" ht="225">
      <c r="A62" s="96">
        <v>59</v>
      </c>
      <c r="B62" s="80" t="s">
        <v>15</v>
      </c>
      <c r="C62" s="80" t="s">
        <v>15</v>
      </c>
      <c r="D62" s="100" t="s">
        <v>58</v>
      </c>
      <c r="E62" s="97"/>
      <c r="F62" s="77">
        <v>1</v>
      </c>
      <c r="G62" s="78">
        <v>0.75</v>
      </c>
      <c r="H62" s="76">
        <f>F62*G62</f>
        <v>0.75</v>
      </c>
      <c r="I62" s="99" t="s">
        <v>157</v>
      </c>
      <c r="J62" s="97"/>
      <c r="K62" s="77">
        <v>1</v>
      </c>
      <c r="L62" s="78">
        <v>0.8</v>
      </c>
      <c r="M62" s="76">
        <f>K62*L62</f>
        <v>0.8</v>
      </c>
      <c r="N62" s="99" t="s">
        <v>158</v>
      </c>
      <c r="O62" s="97"/>
      <c r="P62" s="77"/>
      <c r="Q62" s="78"/>
      <c r="R62" s="76">
        <f t="shared" si="5"/>
        <v>0</v>
      </c>
      <c r="S62" s="100"/>
    </row>
    <row r="63" spans="1:19" s="1" customFormat="1" ht="131.25" customHeight="1">
      <c r="A63" s="96">
        <v>60</v>
      </c>
      <c r="B63" s="80" t="s">
        <v>15</v>
      </c>
      <c r="C63" s="80" t="s">
        <v>15</v>
      </c>
      <c r="D63" s="100" t="s">
        <v>54</v>
      </c>
      <c r="E63" s="97"/>
      <c r="F63" s="52">
        <v>1</v>
      </c>
      <c r="G63" s="78">
        <v>0.95</v>
      </c>
      <c r="H63" s="76">
        <f>F63*G63</f>
        <v>0.95</v>
      </c>
      <c r="I63" s="99" t="s">
        <v>159</v>
      </c>
      <c r="J63" s="97"/>
      <c r="K63" s="77">
        <v>1</v>
      </c>
      <c r="L63" s="78">
        <v>1</v>
      </c>
      <c r="M63" s="76">
        <f>K63*L63</f>
        <v>1</v>
      </c>
      <c r="N63" s="99" t="s">
        <v>160</v>
      </c>
      <c r="O63" s="97"/>
      <c r="P63" s="77"/>
      <c r="Q63" s="78"/>
      <c r="R63" s="76">
        <f t="shared" si="5"/>
        <v>0</v>
      </c>
      <c r="S63" s="100"/>
    </row>
    <row r="64" spans="1:19" s="1" customFormat="1" ht="161.25" customHeight="1">
      <c r="A64" s="96">
        <v>61</v>
      </c>
      <c r="B64" s="80" t="s">
        <v>15</v>
      </c>
      <c r="C64" s="80" t="s">
        <v>15</v>
      </c>
      <c r="D64" s="100" t="s">
        <v>55</v>
      </c>
      <c r="E64" s="97"/>
      <c r="F64" s="52">
        <v>1</v>
      </c>
      <c r="G64" s="78">
        <v>0.75</v>
      </c>
      <c r="H64" s="76">
        <f>F64*G64</f>
        <v>0.75</v>
      </c>
      <c r="I64" s="99" t="s">
        <v>161</v>
      </c>
      <c r="J64" s="97"/>
      <c r="K64" s="77">
        <v>1</v>
      </c>
      <c r="L64" s="78">
        <v>0.8</v>
      </c>
      <c r="M64" s="76">
        <f>K64*L64</f>
        <v>0.8</v>
      </c>
      <c r="N64" s="99" t="s">
        <v>162</v>
      </c>
      <c r="O64" s="97"/>
      <c r="P64" s="77"/>
      <c r="Q64" s="78"/>
      <c r="R64" s="76">
        <f t="shared" si="5"/>
        <v>0</v>
      </c>
      <c r="S64" s="100"/>
    </row>
  </sheetData>
  <sheetProtection/>
  <mergeCells count="4">
    <mergeCell ref="K2:N2"/>
    <mergeCell ref="P2:S2"/>
    <mergeCell ref="B2:D2"/>
    <mergeCell ref="F2:I2"/>
  </mergeCells>
  <printOptions/>
  <pageMargins left="0.511811024" right="0.511811024" top="0.787401575" bottom="0.787401575" header="0.31496062" footer="0.31496062"/>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dimension ref="A1:S64"/>
  <sheetViews>
    <sheetView zoomScale="75" zoomScaleNormal="75" zoomScalePageLayoutView="70" workbookViewId="0" topLeftCell="C18">
      <selection activeCell="B52" sqref="B52"/>
    </sheetView>
  </sheetViews>
  <sheetFormatPr defaultColWidth="8.8515625" defaultRowHeight="15"/>
  <cols>
    <col min="1" max="1" width="3.00390625" style="96" bestFit="1" customWidth="1"/>
    <col min="2" max="2" width="16.421875" style="75" bestFit="1" customWidth="1"/>
    <col min="3" max="3" width="20.7109375" style="75" customWidth="1"/>
    <col min="4" max="4" width="44.421875" style="97" customWidth="1"/>
    <col min="5" max="5" width="2.421875" style="97" customWidth="1"/>
    <col min="6" max="6" width="20.140625" style="75" bestFit="1" customWidth="1"/>
    <col min="7" max="7" width="14.28125" style="75" bestFit="1" customWidth="1"/>
    <col min="8" max="8" width="9.140625" style="75" customWidth="1"/>
    <col min="9" max="9" width="63.421875" style="116" customWidth="1"/>
    <col min="10" max="10" width="1.8515625" style="97" customWidth="1"/>
    <col min="11" max="11" width="20.140625" style="75" bestFit="1" customWidth="1"/>
    <col min="12" max="12" width="14.28125" style="75" bestFit="1" customWidth="1"/>
    <col min="13" max="13" width="9.140625" style="75" customWidth="1"/>
    <col min="14" max="14" width="58.140625" style="97" customWidth="1"/>
    <col min="15" max="15" width="1.421875" style="97" customWidth="1"/>
    <col min="16" max="16" width="20.140625" style="75" customWidth="1"/>
    <col min="17" max="17" width="14.28125" style="75" customWidth="1"/>
    <col min="18" max="18" width="9.140625" style="75" customWidth="1"/>
    <col min="19" max="19" width="63.140625" style="97" customWidth="1"/>
    <col min="20" max="16384" width="8.8515625" style="1" customWidth="1"/>
  </cols>
  <sheetData>
    <row r="1" ht="15">
      <c r="I1" s="97"/>
    </row>
    <row r="2" spans="2:19" ht="39.75" customHeight="1">
      <c r="B2" s="110" t="s">
        <v>17</v>
      </c>
      <c r="C2" s="110"/>
      <c r="D2" s="110"/>
      <c r="F2" s="110" t="s">
        <v>59</v>
      </c>
      <c r="G2" s="110"/>
      <c r="H2" s="110"/>
      <c r="I2" s="110"/>
      <c r="K2" s="111" t="s">
        <v>47</v>
      </c>
      <c r="L2" s="112"/>
      <c r="M2" s="112"/>
      <c r="N2" s="113"/>
      <c r="P2" s="110" t="s">
        <v>63</v>
      </c>
      <c r="Q2" s="110"/>
      <c r="R2" s="110"/>
      <c r="S2" s="110"/>
    </row>
    <row r="3" spans="2:19" ht="45">
      <c r="B3" s="119" t="s">
        <v>0</v>
      </c>
      <c r="C3" s="119" t="s">
        <v>1</v>
      </c>
      <c r="D3" s="120" t="s">
        <v>2</v>
      </c>
      <c r="F3" s="117" t="s">
        <v>18</v>
      </c>
      <c r="G3" s="117" t="s">
        <v>19</v>
      </c>
      <c r="H3" s="117" t="s">
        <v>22</v>
      </c>
      <c r="I3" s="114" t="s">
        <v>20</v>
      </c>
      <c r="K3" s="117" t="s">
        <v>18</v>
      </c>
      <c r="L3" s="117" t="s">
        <v>19</v>
      </c>
      <c r="M3" s="117" t="s">
        <v>22</v>
      </c>
      <c r="N3" s="114" t="s">
        <v>20</v>
      </c>
      <c r="P3" s="117" t="s">
        <v>18</v>
      </c>
      <c r="Q3" s="117" t="s">
        <v>19</v>
      </c>
      <c r="R3" s="117" t="s">
        <v>22</v>
      </c>
      <c r="S3" s="114" t="s">
        <v>20</v>
      </c>
    </row>
    <row r="4" spans="1:19" ht="75">
      <c r="A4" s="96">
        <v>1</v>
      </c>
      <c r="B4" s="80" t="s">
        <v>3</v>
      </c>
      <c r="C4" s="80" t="s">
        <v>4</v>
      </c>
      <c r="D4" s="100" t="s">
        <v>5</v>
      </c>
      <c r="F4" s="79">
        <v>1</v>
      </c>
      <c r="G4" s="107">
        <v>0.7</v>
      </c>
      <c r="H4" s="76">
        <f>F4*G4</f>
        <v>0.7</v>
      </c>
      <c r="I4" s="99" t="s">
        <v>131</v>
      </c>
      <c r="K4" s="79">
        <v>1</v>
      </c>
      <c r="L4" s="107">
        <v>0.85</v>
      </c>
      <c r="M4" s="76">
        <f>K4*L4</f>
        <v>0.85</v>
      </c>
      <c r="N4" s="99" t="s">
        <v>131</v>
      </c>
      <c r="P4" s="77"/>
      <c r="Q4" s="78"/>
      <c r="R4" s="76">
        <f>P4*Q4</f>
        <v>0</v>
      </c>
      <c r="S4" s="99"/>
    </row>
    <row r="5" spans="1:19" ht="60">
      <c r="A5" s="96">
        <v>2</v>
      </c>
      <c r="B5" s="80" t="s">
        <v>3</v>
      </c>
      <c r="C5" s="80" t="s">
        <v>4</v>
      </c>
      <c r="D5" s="100" t="s">
        <v>6</v>
      </c>
      <c r="F5" s="79">
        <v>1</v>
      </c>
      <c r="G5" s="107">
        <v>0.85</v>
      </c>
      <c r="H5" s="76">
        <f aca="true" t="shared" si="0" ref="H5:H51">F5*G5</f>
        <v>0.85</v>
      </c>
      <c r="I5" s="99" t="s">
        <v>138</v>
      </c>
      <c r="K5" s="79">
        <v>1</v>
      </c>
      <c r="L5" s="107">
        <v>0.95</v>
      </c>
      <c r="M5" s="76">
        <f aca="true" t="shared" si="1" ref="M5:M51">K5*L5</f>
        <v>0.95</v>
      </c>
      <c r="N5" s="99" t="s">
        <v>139</v>
      </c>
      <c r="P5" s="77"/>
      <c r="Q5" s="78"/>
      <c r="R5" s="76">
        <f aca="true" t="shared" si="2" ref="R5:R51">P5*Q5</f>
        <v>0</v>
      </c>
      <c r="S5" s="99"/>
    </row>
    <row r="6" spans="1:19" ht="60">
      <c r="A6" s="96">
        <v>3</v>
      </c>
      <c r="B6" s="80" t="s">
        <v>3</v>
      </c>
      <c r="C6" s="80" t="s">
        <v>4</v>
      </c>
      <c r="D6" s="100" t="s">
        <v>7</v>
      </c>
      <c r="F6" s="79">
        <v>1</v>
      </c>
      <c r="G6" s="107">
        <v>0.85</v>
      </c>
      <c r="H6" s="76">
        <f t="shared" si="0"/>
        <v>0.85</v>
      </c>
      <c r="I6" s="99" t="s">
        <v>127</v>
      </c>
      <c r="K6" s="79">
        <v>1</v>
      </c>
      <c r="L6" s="107">
        <v>0.9</v>
      </c>
      <c r="M6" s="76">
        <f t="shared" si="1"/>
        <v>0.9</v>
      </c>
      <c r="N6" s="99" t="s">
        <v>126</v>
      </c>
      <c r="P6" s="77"/>
      <c r="Q6" s="78"/>
      <c r="R6" s="76">
        <f t="shared" si="2"/>
        <v>0</v>
      </c>
      <c r="S6" s="99"/>
    </row>
    <row r="7" spans="1:19" ht="120">
      <c r="A7" s="96">
        <v>4</v>
      </c>
      <c r="B7" s="80" t="s">
        <v>3</v>
      </c>
      <c r="C7" s="80" t="s">
        <v>4</v>
      </c>
      <c r="D7" s="100" t="s">
        <v>8</v>
      </c>
      <c r="F7" s="79">
        <v>1</v>
      </c>
      <c r="G7" s="107">
        <v>0.85</v>
      </c>
      <c r="H7" s="76">
        <f t="shared" si="0"/>
        <v>0.85</v>
      </c>
      <c r="I7" s="99" t="s">
        <v>67</v>
      </c>
      <c r="K7" s="79">
        <v>1</v>
      </c>
      <c r="L7" s="107">
        <v>0.96</v>
      </c>
      <c r="M7" s="76">
        <f t="shared" si="1"/>
        <v>0.96</v>
      </c>
      <c r="N7" s="99" t="s">
        <v>76</v>
      </c>
      <c r="P7" s="77"/>
      <c r="Q7" s="78"/>
      <c r="R7" s="76">
        <f t="shared" si="2"/>
        <v>0</v>
      </c>
      <c r="S7" s="99"/>
    </row>
    <row r="8" spans="1:19" ht="45">
      <c r="A8" s="96">
        <v>5</v>
      </c>
      <c r="B8" s="80" t="s">
        <v>3</v>
      </c>
      <c r="C8" s="80" t="s">
        <v>4</v>
      </c>
      <c r="D8" s="100" t="s">
        <v>9</v>
      </c>
      <c r="F8" s="79">
        <v>1</v>
      </c>
      <c r="G8" s="107">
        <v>1</v>
      </c>
      <c r="H8" s="76">
        <f t="shared" si="0"/>
        <v>1</v>
      </c>
      <c r="I8" s="99"/>
      <c r="K8" s="79">
        <v>1</v>
      </c>
      <c r="L8" s="107">
        <v>0.9</v>
      </c>
      <c r="M8" s="76">
        <f t="shared" si="1"/>
        <v>0.9</v>
      </c>
      <c r="N8" s="99" t="s">
        <v>83</v>
      </c>
      <c r="P8" s="77"/>
      <c r="Q8" s="78"/>
      <c r="R8" s="76">
        <f t="shared" si="2"/>
        <v>0</v>
      </c>
      <c r="S8" s="99"/>
    </row>
    <row r="9" spans="1:19" ht="60">
      <c r="A9" s="96">
        <v>6</v>
      </c>
      <c r="B9" s="80" t="s">
        <v>3</v>
      </c>
      <c r="C9" s="80" t="s">
        <v>4</v>
      </c>
      <c r="D9" s="100" t="s">
        <v>49</v>
      </c>
      <c r="F9" s="79">
        <v>1</v>
      </c>
      <c r="G9" s="107">
        <v>0.6</v>
      </c>
      <c r="H9" s="76">
        <f t="shared" si="0"/>
        <v>0.6</v>
      </c>
      <c r="I9" s="99" t="s">
        <v>118</v>
      </c>
      <c r="K9" s="79">
        <v>1</v>
      </c>
      <c r="L9" s="107">
        <v>0.85</v>
      </c>
      <c r="M9" s="76">
        <f t="shared" si="1"/>
        <v>0.85</v>
      </c>
      <c r="N9" s="99" t="s">
        <v>121</v>
      </c>
      <c r="P9" s="77"/>
      <c r="Q9" s="78"/>
      <c r="R9" s="76">
        <f t="shared" si="2"/>
        <v>0</v>
      </c>
      <c r="S9" s="99"/>
    </row>
    <row r="10" spans="1:19" ht="45">
      <c r="A10" s="96">
        <v>7</v>
      </c>
      <c r="B10" s="80" t="s">
        <v>3</v>
      </c>
      <c r="C10" s="80" t="s">
        <v>4</v>
      </c>
      <c r="D10" s="100" t="s">
        <v>10</v>
      </c>
      <c r="F10" s="79">
        <v>1</v>
      </c>
      <c r="G10" s="107">
        <v>0.6</v>
      </c>
      <c r="H10" s="76">
        <f t="shared" si="0"/>
        <v>0.6</v>
      </c>
      <c r="I10" s="99" t="s">
        <v>115</v>
      </c>
      <c r="K10" s="79">
        <v>1</v>
      </c>
      <c r="L10" s="107">
        <v>0.8</v>
      </c>
      <c r="M10" s="76">
        <f t="shared" si="1"/>
        <v>0.8</v>
      </c>
      <c r="N10" s="99" t="s">
        <v>116</v>
      </c>
      <c r="P10" s="77"/>
      <c r="Q10" s="78"/>
      <c r="R10" s="76">
        <f t="shared" si="2"/>
        <v>0</v>
      </c>
      <c r="S10" s="99"/>
    </row>
    <row r="11" spans="1:19" ht="45">
      <c r="A11" s="96">
        <v>8</v>
      </c>
      <c r="B11" s="80" t="s">
        <v>3</v>
      </c>
      <c r="C11" s="80" t="s">
        <v>4</v>
      </c>
      <c r="D11" s="100" t="s">
        <v>11</v>
      </c>
      <c r="F11" s="79">
        <v>1</v>
      </c>
      <c r="G11" s="107">
        <v>0.6</v>
      </c>
      <c r="H11" s="76">
        <f t="shared" si="0"/>
        <v>0.6</v>
      </c>
      <c r="I11" s="99" t="s">
        <v>106</v>
      </c>
      <c r="K11" s="79">
        <v>1</v>
      </c>
      <c r="L11" s="107">
        <v>0.9</v>
      </c>
      <c r="M11" s="76">
        <f t="shared" si="1"/>
        <v>0.9</v>
      </c>
      <c r="N11" s="99" t="s">
        <v>70</v>
      </c>
      <c r="P11" s="77"/>
      <c r="Q11" s="78"/>
      <c r="R11" s="76">
        <f t="shared" si="2"/>
        <v>0</v>
      </c>
      <c r="S11" s="99"/>
    </row>
    <row r="12" spans="1:19" ht="95.25" customHeight="1">
      <c r="A12" s="96">
        <v>9</v>
      </c>
      <c r="B12" s="80" t="s">
        <v>3</v>
      </c>
      <c r="C12" s="80" t="s">
        <v>4</v>
      </c>
      <c r="D12" s="100" t="s">
        <v>12</v>
      </c>
      <c r="F12" s="79">
        <v>1</v>
      </c>
      <c r="G12" s="107">
        <v>0.85</v>
      </c>
      <c r="H12" s="76">
        <f t="shared" si="0"/>
        <v>0.85</v>
      </c>
      <c r="I12" s="99" t="s">
        <v>104</v>
      </c>
      <c r="K12" s="79">
        <v>1</v>
      </c>
      <c r="L12" s="107">
        <v>0.7</v>
      </c>
      <c r="M12" s="76">
        <f t="shared" si="1"/>
        <v>0.7</v>
      </c>
      <c r="N12" s="99" t="s">
        <v>105</v>
      </c>
      <c r="P12" s="77"/>
      <c r="Q12" s="78"/>
      <c r="R12" s="76">
        <f t="shared" si="2"/>
        <v>0</v>
      </c>
      <c r="S12" s="99"/>
    </row>
    <row r="13" spans="1:19" ht="45">
      <c r="A13" s="96">
        <v>10</v>
      </c>
      <c r="B13" s="80" t="s">
        <v>3</v>
      </c>
      <c r="C13" s="80" t="s">
        <v>13</v>
      </c>
      <c r="D13" s="100" t="s">
        <v>50</v>
      </c>
      <c r="F13" s="79">
        <v>1</v>
      </c>
      <c r="G13" s="107">
        <v>0.8</v>
      </c>
      <c r="H13" s="76">
        <f t="shared" si="0"/>
        <v>0.8</v>
      </c>
      <c r="I13" s="99" t="s">
        <v>103</v>
      </c>
      <c r="K13" s="79">
        <v>1</v>
      </c>
      <c r="L13" s="107">
        <v>0.9</v>
      </c>
      <c r="M13" s="76">
        <f t="shared" si="1"/>
        <v>0.9</v>
      </c>
      <c r="N13" s="99" t="s">
        <v>96</v>
      </c>
      <c r="P13" s="77"/>
      <c r="Q13" s="78"/>
      <c r="R13" s="76">
        <f t="shared" si="2"/>
        <v>0</v>
      </c>
      <c r="S13" s="99"/>
    </row>
    <row r="14" spans="1:19" ht="60">
      <c r="A14" s="96">
        <v>11</v>
      </c>
      <c r="B14" s="80" t="s">
        <v>3</v>
      </c>
      <c r="C14" s="80" t="s">
        <v>13</v>
      </c>
      <c r="D14" s="100" t="s">
        <v>51</v>
      </c>
      <c r="F14" s="79">
        <v>1</v>
      </c>
      <c r="G14" s="107">
        <v>1</v>
      </c>
      <c r="H14" s="76">
        <f t="shared" si="0"/>
        <v>1</v>
      </c>
      <c r="I14" s="99"/>
      <c r="K14" s="79">
        <v>1</v>
      </c>
      <c r="L14" s="107">
        <v>0.85</v>
      </c>
      <c r="M14" s="76">
        <f t="shared" si="1"/>
        <v>0.85</v>
      </c>
      <c r="N14" s="99" t="s">
        <v>72</v>
      </c>
      <c r="P14" s="77"/>
      <c r="Q14" s="78"/>
      <c r="R14" s="76">
        <f t="shared" si="2"/>
        <v>0</v>
      </c>
      <c r="S14" s="99"/>
    </row>
    <row r="15" spans="1:19" ht="105">
      <c r="A15" s="96">
        <v>12</v>
      </c>
      <c r="B15" s="80" t="s">
        <v>3</v>
      </c>
      <c r="C15" s="80" t="s">
        <v>56</v>
      </c>
      <c r="D15" s="100" t="s">
        <v>52</v>
      </c>
      <c r="F15" s="79">
        <v>1</v>
      </c>
      <c r="G15" s="107">
        <v>0.4</v>
      </c>
      <c r="H15" s="76">
        <f t="shared" si="0"/>
        <v>0.4</v>
      </c>
      <c r="I15" s="99" t="s">
        <v>97</v>
      </c>
      <c r="K15" s="79">
        <v>1</v>
      </c>
      <c r="L15" s="107">
        <v>0.7</v>
      </c>
      <c r="M15" s="76">
        <f t="shared" si="1"/>
        <v>0.7</v>
      </c>
      <c r="N15" s="99" t="s">
        <v>101</v>
      </c>
      <c r="P15" s="77"/>
      <c r="Q15" s="78"/>
      <c r="R15" s="76">
        <f t="shared" si="2"/>
        <v>0</v>
      </c>
      <c r="S15" s="99"/>
    </row>
    <row r="16" spans="1:19" ht="45">
      <c r="A16" s="96">
        <v>13</v>
      </c>
      <c r="B16" s="80" t="s">
        <v>3</v>
      </c>
      <c r="C16" s="80" t="s">
        <v>56</v>
      </c>
      <c r="D16" s="100" t="s">
        <v>14</v>
      </c>
      <c r="F16" s="79">
        <v>1</v>
      </c>
      <c r="G16" s="107">
        <v>0.8</v>
      </c>
      <c r="H16" s="76">
        <f t="shared" si="0"/>
        <v>0.8</v>
      </c>
      <c r="I16" s="99" t="s">
        <v>98</v>
      </c>
      <c r="K16" s="79">
        <v>1</v>
      </c>
      <c r="L16" s="107">
        <v>0.85</v>
      </c>
      <c r="M16" s="76">
        <f t="shared" si="1"/>
        <v>0.85</v>
      </c>
      <c r="N16" s="99" t="s">
        <v>98</v>
      </c>
      <c r="P16" s="77"/>
      <c r="Q16" s="78"/>
      <c r="R16" s="76">
        <f t="shared" si="2"/>
        <v>0</v>
      </c>
      <c r="S16" s="99"/>
    </row>
    <row r="17" spans="1:19" ht="45">
      <c r="A17" s="96">
        <v>14</v>
      </c>
      <c r="B17" s="80" t="s">
        <v>3</v>
      </c>
      <c r="C17" s="80" t="s">
        <v>56</v>
      </c>
      <c r="D17" s="100" t="s">
        <v>53</v>
      </c>
      <c r="F17" s="79">
        <v>1</v>
      </c>
      <c r="G17" s="107">
        <v>0.5</v>
      </c>
      <c r="H17" s="76">
        <f t="shared" si="0"/>
        <v>0.5</v>
      </c>
      <c r="I17" s="99" t="s">
        <v>100</v>
      </c>
      <c r="K17" s="79">
        <v>1</v>
      </c>
      <c r="L17" s="107">
        <v>0.7</v>
      </c>
      <c r="M17" s="76">
        <f t="shared" si="1"/>
        <v>0.7</v>
      </c>
      <c r="N17" s="99" t="s">
        <v>99</v>
      </c>
      <c r="P17" s="77"/>
      <c r="Q17" s="78"/>
      <c r="R17" s="76">
        <f t="shared" si="2"/>
        <v>0</v>
      </c>
      <c r="S17" s="99"/>
    </row>
    <row r="18" spans="1:19" ht="45">
      <c r="A18" s="96">
        <v>15</v>
      </c>
      <c r="B18" s="80" t="s">
        <v>316</v>
      </c>
      <c r="C18" s="80" t="s">
        <v>317</v>
      </c>
      <c r="D18" s="100" t="s">
        <v>318</v>
      </c>
      <c r="F18" s="77">
        <v>1</v>
      </c>
      <c r="G18" s="78">
        <v>0.95</v>
      </c>
      <c r="H18" s="76">
        <f t="shared" si="0"/>
        <v>0.95</v>
      </c>
      <c r="I18" s="99" t="s">
        <v>702</v>
      </c>
      <c r="K18" s="77">
        <v>1</v>
      </c>
      <c r="L18" s="78">
        <v>0.98</v>
      </c>
      <c r="M18" s="76">
        <f t="shared" si="1"/>
        <v>0.98</v>
      </c>
      <c r="N18" s="99" t="s">
        <v>406</v>
      </c>
      <c r="P18" s="77"/>
      <c r="Q18" s="78"/>
      <c r="R18" s="76">
        <f t="shared" si="2"/>
        <v>0</v>
      </c>
      <c r="S18" s="99"/>
    </row>
    <row r="19" spans="1:19" ht="60">
      <c r="A19" s="96">
        <v>16</v>
      </c>
      <c r="B19" s="80" t="s">
        <v>316</v>
      </c>
      <c r="C19" s="80" t="s">
        <v>317</v>
      </c>
      <c r="D19" s="100" t="s">
        <v>320</v>
      </c>
      <c r="F19" s="77">
        <v>1</v>
      </c>
      <c r="G19" s="78">
        <v>0.9</v>
      </c>
      <c r="H19" s="76">
        <f t="shared" si="0"/>
        <v>0.9</v>
      </c>
      <c r="I19" s="99" t="s">
        <v>703</v>
      </c>
      <c r="K19" s="77">
        <v>1</v>
      </c>
      <c r="L19" s="78">
        <v>1</v>
      </c>
      <c r="M19" s="76">
        <f t="shared" si="1"/>
        <v>1</v>
      </c>
      <c r="N19" s="100"/>
      <c r="P19" s="77"/>
      <c r="Q19" s="78"/>
      <c r="R19" s="76">
        <f t="shared" si="2"/>
        <v>0</v>
      </c>
      <c r="S19" s="99"/>
    </row>
    <row r="20" spans="1:19" ht="75">
      <c r="A20" s="96" t="s">
        <v>322</v>
      </c>
      <c r="B20" s="80" t="s">
        <v>316</v>
      </c>
      <c r="C20" s="80" t="s">
        <v>317</v>
      </c>
      <c r="D20" s="100" t="s">
        <v>323</v>
      </c>
      <c r="F20" s="77">
        <v>1</v>
      </c>
      <c r="G20" s="78">
        <v>0.95</v>
      </c>
      <c r="H20" s="76">
        <f t="shared" si="0"/>
        <v>0.95</v>
      </c>
      <c r="I20" s="99" t="s">
        <v>704</v>
      </c>
      <c r="K20" s="77">
        <v>1</v>
      </c>
      <c r="L20" s="78">
        <v>1</v>
      </c>
      <c r="M20" s="76">
        <f t="shared" si="1"/>
        <v>1</v>
      </c>
      <c r="N20" s="100"/>
      <c r="P20" s="77"/>
      <c r="Q20" s="78"/>
      <c r="R20" s="76">
        <f t="shared" si="2"/>
        <v>0</v>
      </c>
      <c r="S20" s="99"/>
    </row>
    <row r="21" spans="1:19" ht="45">
      <c r="A21" s="96">
        <v>18</v>
      </c>
      <c r="B21" s="80" t="s">
        <v>316</v>
      </c>
      <c r="C21" s="80" t="s">
        <v>317</v>
      </c>
      <c r="D21" s="100" t="s">
        <v>325</v>
      </c>
      <c r="F21" s="77">
        <v>1</v>
      </c>
      <c r="G21" s="78">
        <v>0.4</v>
      </c>
      <c r="H21" s="76">
        <f t="shared" si="0"/>
        <v>0.4</v>
      </c>
      <c r="I21" s="99" t="s">
        <v>407</v>
      </c>
      <c r="K21" s="77">
        <v>1</v>
      </c>
      <c r="L21" s="78">
        <v>1</v>
      </c>
      <c r="M21" s="76">
        <f t="shared" si="1"/>
        <v>1</v>
      </c>
      <c r="N21" s="100"/>
      <c r="P21" s="77"/>
      <c r="Q21" s="78"/>
      <c r="R21" s="76">
        <f t="shared" si="2"/>
        <v>0</v>
      </c>
      <c r="S21" s="99"/>
    </row>
    <row r="22" spans="1:19" ht="45">
      <c r="A22" s="96">
        <v>19</v>
      </c>
      <c r="B22" s="80" t="s">
        <v>316</v>
      </c>
      <c r="C22" s="80" t="s">
        <v>317</v>
      </c>
      <c r="D22" s="100" t="s">
        <v>327</v>
      </c>
      <c r="F22" s="77">
        <v>1</v>
      </c>
      <c r="G22" s="78">
        <v>0.5</v>
      </c>
      <c r="H22" s="76">
        <f t="shared" si="0"/>
        <v>0.5</v>
      </c>
      <c r="I22" s="99" t="s">
        <v>328</v>
      </c>
      <c r="K22" s="77">
        <v>1</v>
      </c>
      <c r="L22" s="78">
        <v>1</v>
      </c>
      <c r="M22" s="76">
        <f t="shared" si="1"/>
        <v>1</v>
      </c>
      <c r="N22" s="99"/>
      <c r="P22" s="77"/>
      <c r="Q22" s="78"/>
      <c r="R22" s="76">
        <f t="shared" si="2"/>
        <v>0</v>
      </c>
      <c r="S22" s="99"/>
    </row>
    <row r="23" spans="1:19" ht="60">
      <c r="A23" s="96">
        <v>20</v>
      </c>
      <c r="B23" s="80" t="s">
        <v>316</v>
      </c>
      <c r="C23" s="80" t="s">
        <v>317</v>
      </c>
      <c r="D23" s="100" t="s">
        <v>330</v>
      </c>
      <c r="F23" s="77">
        <v>1</v>
      </c>
      <c r="G23" s="78">
        <v>0.5</v>
      </c>
      <c r="H23" s="76">
        <f t="shared" si="0"/>
        <v>0.5</v>
      </c>
      <c r="I23" s="99" t="s">
        <v>408</v>
      </c>
      <c r="K23" s="77">
        <v>1</v>
      </c>
      <c r="L23" s="78">
        <v>1</v>
      </c>
      <c r="M23" s="76">
        <f t="shared" si="1"/>
        <v>1</v>
      </c>
      <c r="N23" s="100"/>
      <c r="P23" s="77"/>
      <c r="Q23" s="78"/>
      <c r="R23" s="76">
        <f t="shared" si="2"/>
        <v>0</v>
      </c>
      <c r="S23" s="99"/>
    </row>
    <row r="24" spans="1:19" ht="45">
      <c r="A24" s="96">
        <v>21</v>
      </c>
      <c r="B24" s="80" t="s">
        <v>316</v>
      </c>
      <c r="C24" s="80" t="s">
        <v>317</v>
      </c>
      <c r="D24" s="100" t="s">
        <v>332</v>
      </c>
      <c r="F24" s="77"/>
      <c r="G24" s="78"/>
      <c r="H24" s="76"/>
      <c r="I24" s="99"/>
      <c r="K24" s="77"/>
      <c r="L24" s="78"/>
      <c r="M24" s="76"/>
      <c r="N24" s="100"/>
      <c r="P24" s="77"/>
      <c r="Q24" s="78"/>
      <c r="R24" s="76"/>
      <c r="S24" s="99"/>
    </row>
    <row r="25" spans="1:19" ht="75">
      <c r="A25" s="96">
        <v>22</v>
      </c>
      <c r="B25" s="80" t="s">
        <v>316</v>
      </c>
      <c r="C25" s="80" t="s">
        <v>317</v>
      </c>
      <c r="D25" s="100" t="s">
        <v>333</v>
      </c>
      <c r="F25" s="77">
        <v>1</v>
      </c>
      <c r="G25" s="83">
        <v>0.4</v>
      </c>
      <c r="H25" s="76">
        <f t="shared" si="0"/>
        <v>0.4</v>
      </c>
      <c r="I25" s="103" t="s">
        <v>409</v>
      </c>
      <c r="K25" s="77">
        <v>1</v>
      </c>
      <c r="L25" s="78">
        <v>1</v>
      </c>
      <c r="M25" s="76">
        <f t="shared" si="1"/>
        <v>1</v>
      </c>
      <c r="N25" s="100"/>
      <c r="P25" s="77"/>
      <c r="Q25" s="78"/>
      <c r="R25" s="76">
        <f t="shared" si="2"/>
        <v>0</v>
      </c>
      <c r="S25" s="99"/>
    </row>
    <row r="26" spans="1:19" ht="45">
      <c r="A26" s="96">
        <v>23</v>
      </c>
      <c r="B26" s="80" t="s">
        <v>316</v>
      </c>
      <c r="C26" s="80" t="s">
        <v>317</v>
      </c>
      <c r="D26" s="100" t="s">
        <v>336</v>
      </c>
      <c r="F26" s="77">
        <v>1</v>
      </c>
      <c r="G26" s="78">
        <v>0.6</v>
      </c>
      <c r="H26" s="76">
        <f t="shared" si="0"/>
        <v>0.6</v>
      </c>
      <c r="I26" s="103" t="s">
        <v>410</v>
      </c>
      <c r="J26" s="97" t="s">
        <v>322</v>
      </c>
      <c r="K26" s="77">
        <v>1</v>
      </c>
      <c r="L26" s="78">
        <v>1</v>
      </c>
      <c r="M26" s="76">
        <f t="shared" si="1"/>
        <v>1</v>
      </c>
      <c r="N26" s="100"/>
      <c r="P26" s="77"/>
      <c r="Q26" s="78"/>
      <c r="R26" s="76">
        <f t="shared" si="2"/>
        <v>0</v>
      </c>
      <c r="S26" s="99"/>
    </row>
    <row r="27" spans="1:19" ht="45">
      <c r="A27" s="96">
        <v>24</v>
      </c>
      <c r="B27" s="80" t="s">
        <v>316</v>
      </c>
      <c r="C27" s="80" t="s">
        <v>317</v>
      </c>
      <c r="D27" s="100" t="s">
        <v>339</v>
      </c>
      <c r="F27" s="77">
        <v>1</v>
      </c>
      <c r="G27" s="78">
        <v>0.2</v>
      </c>
      <c r="H27" s="76">
        <f t="shared" si="0"/>
        <v>0.2</v>
      </c>
      <c r="I27" s="103" t="s">
        <v>337</v>
      </c>
      <c r="K27" s="77">
        <v>1</v>
      </c>
      <c r="L27" s="78">
        <v>1</v>
      </c>
      <c r="M27" s="76">
        <f t="shared" si="1"/>
        <v>1</v>
      </c>
      <c r="N27" s="100"/>
      <c r="P27" s="77"/>
      <c r="Q27" s="78"/>
      <c r="R27" s="76">
        <f t="shared" si="2"/>
        <v>0</v>
      </c>
      <c r="S27" s="99"/>
    </row>
    <row r="28" spans="1:19" ht="45">
      <c r="A28" s="96">
        <v>25</v>
      </c>
      <c r="B28" s="80" t="s">
        <v>316</v>
      </c>
      <c r="C28" s="80" t="s">
        <v>317</v>
      </c>
      <c r="D28" s="100" t="s">
        <v>341</v>
      </c>
      <c r="F28" s="77">
        <v>1</v>
      </c>
      <c r="G28" s="78">
        <v>0.2</v>
      </c>
      <c r="H28" s="76">
        <f t="shared" si="0"/>
        <v>0.2</v>
      </c>
      <c r="I28" s="103" t="s">
        <v>337</v>
      </c>
      <c r="K28" s="84">
        <v>1</v>
      </c>
      <c r="L28" s="83">
        <v>1</v>
      </c>
      <c r="M28" s="76">
        <f t="shared" si="1"/>
        <v>1</v>
      </c>
      <c r="N28" s="100"/>
      <c r="P28" s="77"/>
      <c r="Q28" s="78"/>
      <c r="R28" s="76">
        <f t="shared" si="2"/>
        <v>0</v>
      </c>
      <c r="S28" s="99"/>
    </row>
    <row r="29" spans="1:19" ht="45">
      <c r="A29" s="96">
        <v>26</v>
      </c>
      <c r="B29" s="80" t="s">
        <v>316</v>
      </c>
      <c r="C29" s="80" t="s">
        <v>317</v>
      </c>
      <c r="D29" s="100" t="s">
        <v>342</v>
      </c>
      <c r="F29" s="77">
        <v>1</v>
      </c>
      <c r="G29" s="78">
        <v>0.2</v>
      </c>
      <c r="H29" s="76">
        <f t="shared" si="0"/>
        <v>0.2</v>
      </c>
      <c r="I29" s="103" t="s">
        <v>337</v>
      </c>
      <c r="K29" s="84">
        <v>1</v>
      </c>
      <c r="L29" s="83">
        <v>1</v>
      </c>
      <c r="M29" s="76">
        <f t="shared" si="1"/>
        <v>1</v>
      </c>
      <c r="N29" s="100"/>
      <c r="P29" s="77"/>
      <c r="Q29" s="78"/>
      <c r="R29" s="76">
        <f t="shared" si="2"/>
        <v>0</v>
      </c>
      <c r="S29" s="99"/>
    </row>
    <row r="30" spans="1:19" ht="45">
      <c r="A30" s="96">
        <v>27</v>
      </c>
      <c r="B30" s="80" t="s">
        <v>316</v>
      </c>
      <c r="C30" s="80" t="s">
        <v>317</v>
      </c>
      <c r="D30" s="100" t="s">
        <v>344</v>
      </c>
      <c r="F30" s="84">
        <v>1</v>
      </c>
      <c r="G30" s="83">
        <v>0.5</v>
      </c>
      <c r="H30" s="76">
        <f t="shared" si="0"/>
        <v>0.5</v>
      </c>
      <c r="I30" s="99" t="s">
        <v>328</v>
      </c>
      <c r="K30" s="84">
        <v>1</v>
      </c>
      <c r="L30" s="83">
        <v>1</v>
      </c>
      <c r="M30" s="76">
        <f t="shared" si="1"/>
        <v>1</v>
      </c>
      <c r="N30" s="99"/>
      <c r="P30" s="84"/>
      <c r="Q30" s="83"/>
      <c r="R30" s="76">
        <f t="shared" si="2"/>
        <v>0</v>
      </c>
      <c r="S30" s="99"/>
    </row>
    <row r="31" spans="1:19" ht="120">
      <c r="A31" s="96">
        <v>28</v>
      </c>
      <c r="B31" s="80" t="s">
        <v>316</v>
      </c>
      <c r="C31" s="80" t="s">
        <v>346</v>
      </c>
      <c r="D31" s="100" t="s">
        <v>347</v>
      </c>
      <c r="F31" s="50">
        <v>1</v>
      </c>
      <c r="G31" s="51">
        <v>0.45499999999999996</v>
      </c>
      <c r="H31" s="109">
        <f t="shared" si="0"/>
        <v>0.45499999999999996</v>
      </c>
      <c r="I31" s="100" t="s">
        <v>411</v>
      </c>
      <c r="K31" s="84">
        <v>1</v>
      </c>
      <c r="L31" s="83">
        <v>0.95</v>
      </c>
      <c r="M31" s="76">
        <f t="shared" si="1"/>
        <v>0.95</v>
      </c>
      <c r="N31" s="100" t="s">
        <v>412</v>
      </c>
      <c r="P31" s="77"/>
      <c r="Q31" s="78"/>
      <c r="R31" s="76">
        <f t="shared" si="2"/>
        <v>0</v>
      </c>
      <c r="S31" s="100"/>
    </row>
    <row r="32" spans="1:19" ht="60">
      <c r="A32" s="96">
        <v>29</v>
      </c>
      <c r="B32" s="80" t="s">
        <v>316</v>
      </c>
      <c r="C32" s="80" t="s">
        <v>346</v>
      </c>
      <c r="D32" s="100" t="s">
        <v>350</v>
      </c>
      <c r="F32" s="84">
        <v>1</v>
      </c>
      <c r="G32" s="83">
        <v>0.4</v>
      </c>
      <c r="H32" s="76">
        <f t="shared" si="0"/>
        <v>0.4</v>
      </c>
      <c r="I32" s="99" t="s">
        <v>351</v>
      </c>
      <c r="K32" s="84">
        <v>1</v>
      </c>
      <c r="L32" s="83">
        <v>1</v>
      </c>
      <c r="M32" s="76">
        <f t="shared" si="1"/>
        <v>1</v>
      </c>
      <c r="N32" s="100"/>
      <c r="P32" s="77"/>
      <c r="Q32" s="78"/>
      <c r="R32" s="76">
        <f t="shared" si="2"/>
        <v>0</v>
      </c>
      <c r="S32" s="99"/>
    </row>
    <row r="33" spans="1:19" ht="90">
      <c r="A33" s="96">
        <v>30</v>
      </c>
      <c r="B33" s="80" t="s">
        <v>316</v>
      </c>
      <c r="C33" s="80" t="s">
        <v>346</v>
      </c>
      <c r="D33" s="100" t="s">
        <v>353</v>
      </c>
      <c r="F33" s="77">
        <v>1</v>
      </c>
      <c r="G33" s="78">
        <v>0.2</v>
      </c>
      <c r="H33" s="76">
        <f t="shared" si="0"/>
        <v>0.2</v>
      </c>
      <c r="I33" s="99" t="s">
        <v>705</v>
      </c>
      <c r="K33" s="77">
        <v>1</v>
      </c>
      <c r="L33" s="78">
        <v>1</v>
      </c>
      <c r="M33" s="76">
        <f t="shared" si="1"/>
        <v>1</v>
      </c>
      <c r="N33" s="100"/>
      <c r="P33" s="77"/>
      <c r="Q33" s="78"/>
      <c r="R33" s="76">
        <f t="shared" si="2"/>
        <v>0</v>
      </c>
      <c r="S33" s="99"/>
    </row>
    <row r="34" spans="1:19" ht="105">
      <c r="A34" s="96">
        <v>31</v>
      </c>
      <c r="B34" s="80" t="s">
        <v>316</v>
      </c>
      <c r="C34" s="80" t="s">
        <v>346</v>
      </c>
      <c r="D34" s="100" t="s">
        <v>356</v>
      </c>
      <c r="F34" s="77">
        <v>1</v>
      </c>
      <c r="G34" s="78">
        <v>0.2</v>
      </c>
      <c r="H34" s="76">
        <f t="shared" si="0"/>
        <v>0.2</v>
      </c>
      <c r="I34" s="99" t="s">
        <v>357</v>
      </c>
      <c r="K34" s="77">
        <v>1</v>
      </c>
      <c r="L34" s="78">
        <v>1</v>
      </c>
      <c r="M34" s="76">
        <f t="shared" si="1"/>
        <v>1</v>
      </c>
      <c r="N34" s="100"/>
      <c r="P34" s="77"/>
      <c r="Q34" s="78"/>
      <c r="R34" s="76">
        <f t="shared" si="2"/>
        <v>0</v>
      </c>
      <c r="S34" s="99"/>
    </row>
    <row r="35" spans="1:19" ht="90">
      <c r="A35" s="96">
        <v>32</v>
      </c>
      <c r="B35" s="80" t="s">
        <v>316</v>
      </c>
      <c r="C35" s="80" t="s">
        <v>346</v>
      </c>
      <c r="D35" s="100" t="s">
        <v>359</v>
      </c>
      <c r="F35" s="77">
        <v>1</v>
      </c>
      <c r="G35" s="78">
        <v>0.4</v>
      </c>
      <c r="H35" s="76">
        <f t="shared" si="0"/>
        <v>0.4</v>
      </c>
      <c r="I35" s="99" t="s">
        <v>360</v>
      </c>
      <c r="K35" s="77">
        <v>1</v>
      </c>
      <c r="L35" s="78">
        <v>1</v>
      </c>
      <c r="M35" s="76">
        <f t="shared" si="1"/>
        <v>1</v>
      </c>
      <c r="N35" s="100"/>
      <c r="P35" s="77"/>
      <c r="Q35" s="78"/>
      <c r="R35" s="76">
        <f t="shared" si="2"/>
        <v>0</v>
      </c>
      <c r="S35" s="99"/>
    </row>
    <row r="36" spans="1:19" ht="113.25" customHeight="1">
      <c r="A36" s="96">
        <v>33</v>
      </c>
      <c r="B36" s="108" t="s">
        <v>316</v>
      </c>
      <c r="C36" s="108" t="s">
        <v>346</v>
      </c>
      <c r="D36" s="106" t="s">
        <v>362</v>
      </c>
      <c r="F36" s="77">
        <v>1</v>
      </c>
      <c r="G36" s="78">
        <v>0.4</v>
      </c>
      <c r="H36" s="76">
        <f t="shared" si="0"/>
        <v>0.4</v>
      </c>
      <c r="I36" s="99" t="s">
        <v>363</v>
      </c>
      <c r="K36" s="77">
        <v>1</v>
      </c>
      <c r="L36" s="78">
        <v>1</v>
      </c>
      <c r="M36" s="76">
        <f t="shared" si="1"/>
        <v>1</v>
      </c>
      <c r="N36" s="100"/>
      <c r="P36" s="77"/>
      <c r="Q36" s="78"/>
      <c r="R36" s="76">
        <f t="shared" si="2"/>
        <v>0</v>
      </c>
      <c r="S36" s="99"/>
    </row>
    <row r="37" spans="1:19" ht="90">
      <c r="A37" s="96">
        <v>34</v>
      </c>
      <c r="B37" s="80" t="s">
        <v>316</v>
      </c>
      <c r="C37" s="80" t="s">
        <v>346</v>
      </c>
      <c r="D37" s="100" t="s">
        <v>365</v>
      </c>
      <c r="F37" s="77">
        <v>1</v>
      </c>
      <c r="G37" s="78">
        <v>0.4</v>
      </c>
      <c r="H37" s="76">
        <f t="shared" si="0"/>
        <v>0.4</v>
      </c>
      <c r="I37" s="100" t="s">
        <v>366</v>
      </c>
      <c r="K37" s="77">
        <v>1</v>
      </c>
      <c r="L37" s="78">
        <v>1</v>
      </c>
      <c r="M37" s="76">
        <f t="shared" si="1"/>
        <v>1</v>
      </c>
      <c r="N37" s="100"/>
      <c r="P37" s="77"/>
      <c r="Q37" s="78"/>
      <c r="R37" s="76">
        <f t="shared" si="2"/>
        <v>0</v>
      </c>
      <c r="S37" s="99"/>
    </row>
    <row r="38" spans="1:19" ht="45">
      <c r="A38" s="96">
        <v>35</v>
      </c>
      <c r="B38" s="80" t="s">
        <v>316</v>
      </c>
      <c r="C38" s="80" t="s">
        <v>346</v>
      </c>
      <c r="D38" s="100" t="s">
        <v>368</v>
      </c>
      <c r="F38" s="77">
        <v>1</v>
      </c>
      <c r="G38" s="78">
        <v>0.4</v>
      </c>
      <c r="H38" s="76">
        <f t="shared" si="0"/>
        <v>0.4</v>
      </c>
      <c r="I38" s="99" t="s">
        <v>706</v>
      </c>
      <c r="K38" s="77">
        <v>1</v>
      </c>
      <c r="L38" s="78">
        <v>1</v>
      </c>
      <c r="M38" s="76">
        <f t="shared" si="1"/>
        <v>1</v>
      </c>
      <c r="N38" s="100"/>
      <c r="P38" s="77"/>
      <c r="Q38" s="78"/>
      <c r="R38" s="76">
        <f t="shared" si="2"/>
        <v>0</v>
      </c>
      <c r="S38" s="99"/>
    </row>
    <row r="39" spans="1:19" ht="105">
      <c r="A39" s="96">
        <v>36</v>
      </c>
      <c r="B39" s="80" t="s">
        <v>316</v>
      </c>
      <c r="C39" s="80" t="s">
        <v>346</v>
      </c>
      <c r="D39" s="100" t="s">
        <v>371</v>
      </c>
      <c r="F39" s="77">
        <v>1</v>
      </c>
      <c r="G39" s="78">
        <v>1</v>
      </c>
      <c r="H39" s="76">
        <f t="shared" si="0"/>
        <v>1</v>
      </c>
      <c r="I39" s="99"/>
      <c r="K39" s="77">
        <v>1</v>
      </c>
      <c r="L39" s="78">
        <v>1</v>
      </c>
      <c r="M39" s="76">
        <f t="shared" si="1"/>
        <v>1</v>
      </c>
      <c r="N39" s="100"/>
      <c r="P39" s="77"/>
      <c r="Q39" s="78"/>
      <c r="R39" s="76">
        <f t="shared" si="2"/>
        <v>0</v>
      </c>
      <c r="S39" s="99"/>
    </row>
    <row r="40" spans="1:19" ht="45">
      <c r="A40" s="96">
        <v>37</v>
      </c>
      <c r="B40" s="80" t="s">
        <v>316</v>
      </c>
      <c r="C40" s="80" t="s">
        <v>346</v>
      </c>
      <c r="D40" s="100" t="s">
        <v>372</v>
      </c>
      <c r="F40" s="77">
        <v>1</v>
      </c>
      <c r="G40" s="78">
        <v>0.1</v>
      </c>
      <c r="H40" s="76">
        <f t="shared" si="0"/>
        <v>0.1</v>
      </c>
      <c r="I40" s="99" t="s">
        <v>373</v>
      </c>
      <c r="K40" s="77">
        <v>1</v>
      </c>
      <c r="L40" s="78">
        <v>1</v>
      </c>
      <c r="M40" s="76">
        <f t="shared" si="1"/>
        <v>1</v>
      </c>
      <c r="N40" s="100"/>
      <c r="P40" s="77"/>
      <c r="Q40" s="78"/>
      <c r="R40" s="76">
        <f t="shared" si="2"/>
        <v>0</v>
      </c>
      <c r="S40" s="99"/>
    </row>
    <row r="41" spans="1:19" ht="60">
      <c r="A41" s="96">
        <v>38</v>
      </c>
      <c r="B41" s="80" t="s">
        <v>316</v>
      </c>
      <c r="C41" s="80" t="s">
        <v>346</v>
      </c>
      <c r="D41" s="100" t="s">
        <v>375</v>
      </c>
      <c r="F41" s="77">
        <v>1</v>
      </c>
      <c r="G41" s="78">
        <v>0.3</v>
      </c>
      <c r="H41" s="76">
        <f t="shared" si="0"/>
        <v>0.3</v>
      </c>
      <c r="I41" s="99" t="s">
        <v>376</v>
      </c>
      <c r="K41" s="77">
        <v>1</v>
      </c>
      <c r="L41" s="78">
        <v>0.9</v>
      </c>
      <c r="M41" s="76">
        <f t="shared" si="1"/>
        <v>0.9</v>
      </c>
      <c r="N41" s="100" t="s">
        <v>413</v>
      </c>
      <c r="P41" s="77"/>
      <c r="Q41" s="78"/>
      <c r="R41" s="76">
        <f t="shared" si="2"/>
        <v>0</v>
      </c>
      <c r="S41" s="99"/>
    </row>
    <row r="42" spans="1:19" ht="45">
      <c r="A42" s="96">
        <v>39</v>
      </c>
      <c r="B42" s="80" t="s">
        <v>316</v>
      </c>
      <c r="C42" s="80" t="s">
        <v>346</v>
      </c>
      <c r="D42" s="100" t="s">
        <v>378</v>
      </c>
      <c r="F42" s="77">
        <v>1</v>
      </c>
      <c r="G42" s="78">
        <v>0.1</v>
      </c>
      <c r="H42" s="76">
        <f t="shared" si="0"/>
        <v>0.1</v>
      </c>
      <c r="I42" s="99" t="s">
        <v>379</v>
      </c>
      <c r="K42" s="77">
        <v>1</v>
      </c>
      <c r="L42" s="78">
        <v>1</v>
      </c>
      <c r="M42" s="76">
        <f t="shared" si="1"/>
        <v>1</v>
      </c>
      <c r="N42" s="100"/>
      <c r="P42" s="77"/>
      <c r="Q42" s="78"/>
      <c r="R42" s="76">
        <f t="shared" si="2"/>
        <v>0</v>
      </c>
      <c r="S42" s="99"/>
    </row>
    <row r="43" spans="1:19" ht="60">
      <c r="A43" s="96">
        <v>40</v>
      </c>
      <c r="B43" s="80" t="s">
        <v>316</v>
      </c>
      <c r="C43" s="80" t="s">
        <v>346</v>
      </c>
      <c r="D43" s="100" t="s">
        <v>381</v>
      </c>
      <c r="F43" s="52">
        <v>1</v>
      </c>
      <c r="G43" s="53">
        <v>1</v>
      </c>
      <c r="H43" s="109">
        <f t="shared" si="0"/>
        <v>1</v>
      </c>
      <c r="I43" s="102"/>
      <c r="K43" s="77">
        <v>1</v>
      </c>
      <c r="L43" s="78">
        <v>1</v>
      </c>
      <c r="M43" s="76">
        <f t="shared" si="1"/>
        <v>1</v>
      </c>
      <c r="N43" s="100"/>
      <c r="P43" s="77"/>
      <c r="Q43" s="78"/>
      <c r="R43" s="76">
        <f t="shared" si="2"/>
        <v>0</v>
      </c>
      <c r="S43" s="99"/>
    </row>
    <row r="44" spans="1:19" ht="86.25" customHeight="1">
      <c r="A44" s="96">
        <v>41</v>
      </c>
      <c r="B44" s="80" t="s">
        <v>316</v>
      </c>
      <c r="C44" s="80" t="s">
        <v>383</v>
      </c>
      <c r="D44" s="100" t="s">
        <v>384</v>
      </c>
      <c r="F44" s="52">
        <v>1</v>
      </c>
      <c r="G44" s="53">
        <v>0.2</v>
      </c>
      <c r="H44" s="109">
        <f t="shared" si="0"/>
        <v>0.2</v>
      </c>
      <c r="I44" s="99" t="s">
        <v>385</v>
      </c>
      <c r="K44" s="77">
        <v>1</v>
      </c>
      <c r="L44" s="78">
        <v>1</v>
      </c>
      <c r="M44" s="76">
        <f t="shared" si="1"/>
        <v>1</v>
      </c>
      <c r="N44" s="100"/>
      <c r="P44" s="77"/>
      <c r="Q44" s="78"/>
      <c r="R44" s="76">
        <f t="shared" si="2"/>
        <v>0</v>
      </c>
      <c r="S44" s="99"/>
    </row>
    <row r="45" spans="1:19" ht="180">
      <c r="A45" s="96">
        <v>42</v>
      </c>
      <c r="B45" s="80" t="s">
        <v>316</v>
      </c>
      <c r="C45" s="80" t="s">
        <v>383</v>
      </c>
      <c r="D45" s="100" t="s">
        <v>387</v>
      </c>
      <c r="F45" s="52">
        <v>1</v>
      </c>
      <c r="G45" s="53">
        <v>0.5</v>
      </c>
      <c r="H45" s="109">
        <f t="shared" si="0"/>
        <v>0.5</v>
      </c>
      <c r="I45" s="99" t="s">
        <v>388</v>
      </c>
      <c r="K45" s="77">
        <v>1</v>
      </c>
      <c r="L45" s="78">
        <v>0.9</v>
      </c>
      <c r="M45" s="76">
        <f t="shared" si="1"/>
        <v>0.9</v>
      </c>
      <c r="N45" s="100" t="s">
        <v>414</v>
      </c>
      <c r="P45" s="77"/>
      <c r="Q45" s="78"/>
      <c r="R45" s="76">
        <f t="shared" si="2"/>
        <v>0</v>
      </c>
      <c r="S45" s="99"/>
    </row>
    <row r="46" spans="1:19" ht="150">
      <c r="A46" s="96">
        <v>43</v>
      </c>
      <c r="B46" s="80" t="s">
        <v>316</v>
      </c>
      <c r="C46" s="80" t="s">
        <v>383</v>
      </c>
      <c r="D46" s="100" t="s">
        <v>390</v>
      </c>
      <c r="F46" s="52">
        <v>1</v>
      </c>
      <c r="G46" s="53">
        <v>0.2</v>
      </c>
      <c r="H46" s="109">
        <f t="shared" si="0"/>
        <v>0.2</v>
      </c>
      <c r="I46" s="99" t="s">
        <v>391</v>
      </c>
      <c r="K46" s="77">
        <v>1</v>
      </c>
      <c r="L46" s="78">
        <v>0.8</v>
      </c>
      <c r="M46" s="76">
        <f t="shared" si="1"/>
        <v>0.8</v>
      </c>
      <c r="N46" s="100" t="s">
        <v>415</v>
      </c>
      <c r="P46" s="77"/>
      <c r="Q46" s="78"/>
      <c r="R46" s="76">
        <f t="shared" si="2"/>
        <v>0</v>
      </c>
      <c r="S46" s="99"/>
    </row>
    <row r="47" spans="1:19" ht="99.75" customHeight="1">
      <c r="A47" s="96">
        <v>44</v>
      </c>
      <c r="B47" s="80" t="s">
        <v>316</v>
      </c>
      <c r="C47" s="80" t="s">
        <v>383</v>
      </c>
      <c r="D47" s="100" t="s">
        <v>393</v>
      </c>
      <c r="F47" s="54">
        <v>1</v>
      </c>
      <c r="G47" s="55">
        <v>0.65</v>
      </c>
      <c r="H47" s="76">
        <f t="shared" si="0"/>
        <v>0.65</v>
      </c>
      <c r="I47" s="102" t="s">
        <v>416</v>
      </c>
      <c r="K47" s="84">
        <v>1</v>
      </c>
      <c r="L47" s="83">
        <v>0.7</v>
      </c>
      <c r="M47" s="76">
        <f t="shared" si="1"/>
        <v>0.7</v>
      </c>
      <c r="N47" s="105" t="s">
        <v>417</v>
      </c>
      <c r="P47" s="77"/>
      <c r="Q47" s="78"/>
      <c r="R47" s="76">
        <f t="shared" si="2"/>
        <v>0</v>
      </c>
      <c r="S47" s="99"/>
    </row>
    <row r="48" spans="1:19" ht="90">
      <c r="A48" s="96">
        <v>45</v>
      </c>
      <c r="B48" s="80" t="s">
        <v>316</v>
      </c>
      <c r="C48" s="80" t="s">
        <v>383</v>
      </c>
      <c r="D48" s="100" t="s">
        <v>396</v>
      </c>
      <c r="F48" s="52">
        <v>1</v>
      </c>
      <c r="G48" s="53">
        <v>1</v>
      </c>
      <c r="H48" s="109">
        <f t="shared" si="0"/>
        <v>1</v>
      </c>
      <c r="I48" s="100"/>
      <c r="K48" s="84">
        <v>1</v>
      </c>
      <c r="L48" s="83">
        <v>1</v>
      </c>
      <c r="M48" s="76">
        <f t="shared" si="1"/>
        <v>1</v>
      </c>
      <c r="N48" s="100"/>
      <c r="P48" s="77"/>
      <c r="Q48" s="78"/>
      <c r="R48" s="76">
        <f t="shared" si="2"/>
        <v>0</v>
      </c>
      <c r="S48" s="99"/>
    </row>
    <row r="49" spans="1:19" ht="218.25" customHeight="1">
      <c r="A49" s="96">
        <v>46</v>
      </c>
      <c r="B49" s="80" t="s">
        <v>316</v>
      </c>
      <c r="C49" s="80" t="s">
        <v>383</v>
      </c>
      <c r="D49" s="100" t="s">
        <v>397</v>
      </c>
      <c r="F49" s="52">
        <v>1</v>
      </c>
      <c r="G49" s="53">
        <v>0.3</v>
      </c>
      <c r="H49" s="109">
        <f t="shared" si="0"/>
        <v>0.3</v>
      </c>
      <c r="I49" s="99" t="s">
        <v>398</v>
      </c>
      <c r="K49" s="84">
        <v>1</v>
      </c>
      <c r="L49" s="83">
        <v>1</v>
      </c>
      <c r="M49" s="76">
        <f t="shared" si="1"/>
        <v>1</v>
      </c>
      <c r="N49" s="100"/>
      <c r="P49" s="77"/>
      <c r="Q49" s="78"/>
      <c r="R49" s="76">
        <f t="shared" si="2"/>
        <v>0</v>
      </c>
      <c r="S49" s="99"/>
    </row>
    <row r="50" spans="1:19" ht="258.75" customHeight="1">
      <c r="A50" s="96">
        <v>47</v>
      </c>
      <c r="B50" s="80" t="s">
        <v>316</v>
      </c>
      <c r="C50" s="80" t="s">
        <v>383</v>
      </c>
      <c r="D50" s="100" t="s">
        <v>400</v>
      </c>
      <c r="F50" s="52">
        <v>1</v>
      </c>
      <c r="G50" s="53">
        <v>0.2</v>
      </c>
      <c r="H50" s="109">
        <f t="shared" si="0"/>
        <v>0.2</v>
      </c>
      <c r="I50" s="99" t="s">
        <v>401</v>
      </c>
      <c r="K50" s="77">
        <v>1</v>
      </c>
      <c r="L50" s="78">
        <v>0.9</v>
      </c>
      <c r="M50" s="76">
        <f t="shared" si="1"/>
        <v>0.9</v>
      </c>
      <c r="N50" s="100" t="s">
        <v>418</v>
      </c>
      <c r="P50" s="77"/>
      <c r="Q50" s="78"/>
      <c r="R50" s="76">
        <f t="shared" si="2"/>
        <v>0</v>
      </c>
      <c r="S50" s="99"/>
    </row>
    <row r="51" spans="1:19" ht="123" customHeight="1">
      <c r="A51" s="96">
        <v>48</v>
      </c>
      <c r="B51" s="80" t="s">
        <v>316</v>
      </c>
      <c r="C51" s="80" t="s">
        <v>383</v>
      </c>
      <c r="D51" s="100" t="s">
        <v>403</v>
      </c>
      <c r="F51" s="52">
        <v>1</v>
      </c>
      <c r="G51" s="53">
        <v>0.1</v>
      </c>
      <c r="H51" s="109">
        <f t="shared" si="0"/>
        <v>0.1</v>
      </c>
      <c r="I51" s="101" t="s">
        <v>404</v>
      </c>
      <c r="K51" s="77">
        <v>1</v>
      </c>
      <c r="L51" s="78">
        <v>1</v>
      </c>
      <c r="M51" s="76">
        <f t="shared" si="1"/>
        <v>1</v>
      </c>
      <c r="N51" s="100"/>
      <c r="P51" s="77"/>
      <c r="Q51" s="78"/>
      <c r="R51" s="76">
        <f t="shared" si="2"/>
        <v>0</v>
      </c>
      <c r="S51" s="99"/>
    </row>
    <row r="52" spans="1:19" ht="363.75" customHeight="1">
      <c r="A52" s="96">
        <v>49</v>
      </c>
      <c r="B52" s="80" t="s">
        <v>186</v>
      </c>
      <c r="C52" s="80" t="s">
        <v>187</v>
      </c>
      <c r="D52" s="100" t="s">
        <v>188</v>
      </c>
      <c r="F52" s="77">
        <v>1</v>
      </c>
      <c r="G52" s="78">
        <v>0.3</v>
      </c>
      <c r="H52" s="76">
        <f aca="true" t="shared" si="3" ref="H52:H59">F52*G52</f>
        <v>0.3</v>
      </c>
      <c r="I52" s="100" t="s">
        <v>209</v>
      </c>
      <c r="K52" s="77">
        <v>1</v>
      </c>
      <c r="L52" s="78">
        <v>1</v>
      </c>
      <c r="M52" s="76">
        <f aca="true" t="shared" si="4" ref="M52:M59">K52*L52</f>
        <v>1</v>
      </c>
      <c r="N52" s="99" t="s">
        <v>210</v>
      </c>
      <c r="P52" s="77"/>
      <c r="Q52" s="78"/>
      <c r="R52" s="76">
        <f aca="true" t="shared" si="5" ref="R52:R64">P52*Q52</f>
        <v>0</v>
      </c>
      <c r="S52" s="99"/>
    </row>
    <row r="53" spans="1:19" ht="99" customHeight="1">
      <c r="A53" s="96">
        <v>50</v>
      </c>
      <c r="B53" s="80" t="s">
        <v>186</v>
      </c>
      <c r="C53" s="80" t="s">
        <v>187</v>
      </c>
      <c r="D53" s="100" t="s">
        <v>191</v>
      </c>
      <c r="F53" s="77">
        <v>1</v>
      </c>
      <c r="G53" s="78">
        <v>0.8</v>
      </c>
      <c r="H53" s="76">
        <f t="shared" si="3"/>
        <v>0.8</v>
      </c>
      <c r="I53" s="99" t="s">
        <v>725</v>
      </c>
      <c r="K53" s="77">
        <v>1</v>
      </c>
      <c r="L53" s="78">
        <v>1</v>
      </c>
      <c r="M53" s="76">
        <f t="shared" si="4"/>
        <v>1</v>
      </c>
      <c r="N53" s="100" t="s">
        <v>211</v>
      </c>
      <c r="P53" s="77"/>
      <c r="Q53" s="78"/>
      <c r="R53" s="76">
        <f t="shared" si="5"/>
        <v>0</v>
      </c>
      <c r="S53" s="99"/>
    </row>
    <row r="54" spans="1:19" ht="150">
      <c r="A54" s="96">
        <v>51</v>
      </c>
      <c r="B54" s="80" t="s">
        <v>186</v>
      </c>
      <c r="C54" s="80" t="s">
        <v>187</v>
      </c>
      <c r="D54" s="100" t="s">
        <v>194</v>
      </c>
      <c r="F54" s="77">
        <v>1</v>
      </c>
      <c r="G54" s="78">
        <v>0.1</v>
      </c>
      <c r="H54" s="76">
        <f t="shared" si="3"/>
        <v>0.1</v>
      </c>
      <c r="I54" s="99" t="s">
        <v>195</v>
      </c>
      <c r="K54" s="77">
        <v>1</v>
      </c>
      <c r="L54" s="78">
        <v>0.9</v>
      </c>
      <c r="M54" s="76">
        <f t="shared" si="4"/>
        <v>0.9</v>
      </c>
      <c r="N54" s="100" t="s">
        <v>212</v>
      </c>
      <c r="P54" s="77"/>
      <c r="Q54" s="78"/>
      <c r="R54" s="76">
        <f t="shared" si="5"/>
        <v>0</v>
      </c>
      <c r="S54" s="99"/>
    </row>
    <row r="55" spans="1:19" ht="90">
      <c r="A55" s="96">
        <v>52</v>
      </c>
      <c r="B55" s="80" t="s">
        <v>186</v>
      </c>
      <c r="C55" s="80" t="s">
        <v>187</v>
      </c>
      <c r="D55" s="100" t="s">
        <v>197</v>
      </c>
      <c r="F55" s="77">
        <v>1</v>
      </c>
      <c r="G55" s="78">
        <v>0.8</v>
      </c>
      <c r="H55" s="76">
        <f t="shared" si="3"/>
        <v>0.8</v>
      </c>
      <c r="I55" s="102" t="s">
        <v>213</v>
      </c>
      <c r="K55" s="77">
        <v>1</v>
      </c>
      <c r="L55" s="78">
        <v>1</v>
      </c>
      <c r="M55" s="76">
        <f t="shared" si="4"/>
        <v>1</v>
      </c>
      <c r="N55" s="100" t="s">
        <v>214</v>
      </c>
      <c r="P55" s="77"/>
      <c r="Q55" s="78"/>
      <c r="R55" s="76">
        <f t="shared" si="5"/>
        <v>0</v>
      </c>
      <c r="S55" s="99"/>
    </row>
    <row r="56" spans="1:19" ht="105">
      <c r="A56" s="96">
        <v>53</v>
      </c>
      <c r="B56" s="80" t="s">
        <v>186</v>
      </c>
      <c r="C56" s="80" t="s">
        <v>187</v>
      </c>
      <c r="D56" s="100" t="s">
        <v>200</v>
      </c>
      <c r="F56" s="77">
        <v>1</v>
      </c>
      <c r="G56" s="78">
        <v>0.85</v>
      </c>
      <c r="H56" s="76">
        <f t="shared" si="3"/>
        <v>0.85</v>
      </c>
      <c r="I56" s="99" t="s">
        <v>726</v>
      </c>
      <c r="K56" s="84">
        <v>1</v>
      </c>
      <c r="L56" s="83">
        <v>0.95</v>
      </c>
      <c r="M56" s="76">
        <f t="shared" si="4"/>
        <v>0.95</v>
      </c>
      <c r="N56" s="105" t="s">
        <v>215</v>
      </c>
      <c r="P56" s="77"/>
      <c r="Q56" s="78"/>
      <c r="R56" s="76">
        <f t="shared" si="5"/>
        <v>0</v>
      </c>
      <c r="S56" s="99"/>
    </row>
    <row r="57" spans="1:19" ht="76.5" customHeight="1">
      <c r="A57" s="96">
        <v>54</v>
      </c>
      <c r="B57" s="80" t="s">
        <v>186</v>
      </c>
      <c r="C57" s="80" t="s">
        <v>187</v>
      </c>
      <c r="D57" s="100" t="s">
        <v>202</v>
      </c>
      <c r="F57" s="77">
        <v>1</v>
      </c>
      <c r="G57" s="78">
        <v>0.8</v>
      </c>
      <c r="H57" s="76">
        <f t="shared" si="3"/>
        <v>0.8</v>
      </c>
      <c r="I57" s="100" t="s">
        <v>203</v>
      </c>
      <c r="K57" s="84">
        <v>1</v>
      </c>
      <c r="L57" s="83">
        <v>0.95</v>
      </c>
      <c r="M57" s="76">
        <f t="shared" si="4"/>
        <v>0.95</v>
      </c>
      <c r="N57" s="105" t="s">
        <v>216</v>
      </c>
      <c r="P57" s="77"/>
      <c r="Q57" s="78"/>
      <c r="R57" s="76">
        <f t="shared" si="5"/>
        <v>0</v>
      </c>
      <c r="S57" s="99"/>
    </row>
    <row r="58" spans="1:19" ht="216.75" customHeight="1">
      <c r="A58" s="96">
        <v>55</v>
      </c>
      <c r="B58" s="80" t="s">
        <v>186</v>
      </c>
      <c r="C58" s="80" t="s">
        <v>187</v>
      </c>
      <c r="D58" s="100" t="s">
        <v>205</v>
      </c>
      <c r="F58" s="77">
        <v>1</v>
      </c>
      <c r="G58" s="78">
        <v>0.5</v>
      </c>
      <c r="H58" s="76">
        <f t="shared" si="3"/>
        <v>0.5</v>
      </c>
      <c r="I58" s="99" t="s">
        <v>217</v>
      </c>
      <c r="K58" s="77">
        <v>1</v>
      </c>
      <c r="L58" s="78">
        <v>0.8</v>
      </c>
      <c r="M58" s="76">
        <f t="shared" si="4"/>
        <v>0.8</v>
      </c>
      <c r="N58" s="102" t="s">
        <v>218</v>
      </c>
      <c r="P58" s="77"/>
      <c r="Q58" s="78"/>
      <c r="R58" s="76">
        <f t="shared" si="5"/>
        <v>0</v>
      </c>
      <c r="S58" s="99"/>
    </row>
    <row r="59" spans="1:19" ht="45">
      <c r="A59" s="96">
        <v>56</v>
      </c>
      <c r="B59" s="80" t="s">
        <v>186</v>
      </c>
      <c r="C59" s="80" t="s">
        <v>187</v>
      </c>
      <c r="D59" s="100" t="s">
        <v>207</v>
      </c>
      <c r="F59" s="77">
        <v>1</v>
      </c>
      <c r="G59" s="78">
        <v>1</v>
      </c>
      <c r="H59" s="76">
        <f t="shared" si="3"/>
        <v>1</v>
      </c>
      <c r="I59" s="99" t="s">
        <v>219</v>
      </c>
      <c r="K59" s="118">
        <v>1</v>
      </c>
      <c r="L59" s="78">
        <v>1</v>
      </c>
      <c r="M59" s="76">
        <f t="shared" si="4"/>
        <v>1</v>
      </c>
      <c r="N59" s="99" t="s">
        <v>219</v>
      </c>
      <c r="P59" s="77"/>
      <c r="Q59" s="78"/>
      <c r="R59" s="76">
        <f t="shared" si="5"/>
        <v>0</v>
      </c>
      <c r="S59" s="99"/>
    </row>
    <row r="60" spans="1:19" ht="120">
      <c r="A60" s="96">
        <v>57</v>
      </c>
      <c r="B60" s="80" t="s">
        <v>15</v>
      </c>
      <c r="C60" s="80" t="s">
        <v>15</v>
      </c>
      <c r="D60" s="100" t="s">
        <v>727</v>
      </c>
      <c r="F60" s="52">
        <v>1</v>
      </c>
      <c r="G60" s="78">
        <v>0.85</v>
      </c>
      <c r="H60" s="76">
        <f>F60*G60</f>
        <v>0.85</v>
      </c>
      <c r="I60" s="99" t="s">
        <v>153</v>
      </c>
      <c r="K60" s="77">
        <v>1</v>
      </c>
      <c r="L60" s="78">
        <v>1</v>
      </c>
      <c r="M60" s="76">
        <f>K60*L60</f>
        <v>1</v>
      </c>
      <c r="N60" s="99" t="s">
        <v>154</v>
      </c>
      <c r="P60" s="77"/>
      <c r="Q60" s="78"/>
      <c r="R60" s="76">
        <f t="shared" si="5"/>
        <v>0</v>
      </c>
      <c r="S60" s="99"/>
    </row>
    <row r="61" spans="1:19" ht="369" customHeight="1">
      <c r="A61" s="96">
        <v>58</v>
      </c>
      <c r="B61" s="80" t="s">
        <v>15</v>
      </c>
      <c r="C61" s="80" t="s">
        <v>15</v>
      </c>
      <c r="D61" s="100" t="s">
        <v>728</v>
      </c>
      <c r="F61" s="52">
        <v>1</v>
      </c>
      <c r="G61" s="78">
        <v>0.85</v>
      </c>
      <c r="H61" s="76">
        <f>F61*G61</f>
        <v>0.85</v>
      </c>
      <c r="I61" s="99" t="s">
        <v>155</v>
      </c>
      <c r="K61" s="52">
        <v>1</v>
      </c>
      <c r="L61" s="53">
        <v>0.85</v>
      </c>
      <c r="M61" s="109">
        <f>K61*L61</f>
        <v>0.85</v>
      </c>
      <c r="N61" s="100" t="s">
        <v>156</v>
      </c>
      <c r="P61" s="77"/>
      <c r="Q61" s="78"/>
      <c r="R61" s="76">
        <f t="shared" si="5"/>
        <v>0</v>
      </c>
      <c r="S61" s="99"/>
    </row>
    <row r="62" spans="1:19" ht="225">
      <c r="A62" s="96">
        <v>59</v>
      </c>
      <c r="B62" s="80" t="s">
        <v>15</v>
      </c>
      <c r="C62" s="80" t="s">
        <v>15</v>
      </c>
      <c r="D62" s="100" t="s">
        <v>729</v>
      </c>
      <c r="F62" s="52">
        <v>1</v>
      </c>
      <c r="G62" s="78">
        <v>0.85</v>
      </c>
      <c r="H62" s="76">
        <f>F62*G62</f>
        <v>0.85</v>
      </c>
      <c r="I62" s="115" t="s">
        <v>163</v>
      </c>
      <c r="K62" s="77">
        <v>1</v>
      </c>
      <c r="L62" s="78">
        <v>0.8</v>
      </c>
      <c r="M62" s="76">
        <f>K62*L62</f>
        <v>0.8</v>
      </c>
      <c r="N62" s="99" t="s">
        <v>164</v>
      </c>
      <c r="P62" s="77"/>
      <c r="Q62" s="78"/>
      <c r="R62" s="76">
        <f t="shared" si="5"/>
        <v>0</v>
      </c>
      <c r="S62" s="99"/>
    </row>
    <row r="63" spans="1:19" ht="105">
      <c r="A63" s="96">
        <v>60</v>
      </c>
      <c r="B63" s="80" t="s">
        <v>15</v>
      </c>
      <c r="C63" s="80" t="s">
        <v>15</v>
      </c>
      <c r="D63" s="100" t="s">
        <v>730</v>
      </c>
      <c r="F63" s="52">
        <v>1</v>
      </c>
      <c r="G63" s="78">
        <v>0.95</v>
      </c>
      <c r="H63" s="76">
        <f>F63*G63</f>
        <v>0.95</v>
      </c>
      <c r="I63" s="99" t="s">
        <v>159</v>
      </c>
      <c r="K63" s="77">
        <v>1</v>
      </c>
      <c r="L63" s="78">
        <v>1</v>
      </c>
      <c r="M63" s="76">
        <f>K63*L63</f>
        <v>1</v>
      </c>
      <c r="N63" s="99" t="s">
        <v>160</v>
      </c>
      <c r="P63" s="77"/>
      <c r="Q63" s="78"/>
      <c r="R63" s="76">
        <f t="shared" si="5"/>
        <v>0</v>
      </c>
      <c r="S63" s="99"/>
    </row>
    <row r="64" spans="1:19" ht="135">
      <c r="A64" s="96">
        <v>61</v>
      </c>
      <c r="B64" s="80" t="s">
        <v>15</v>
      </c>
      <c r="C64" s="80" t="s">
        <v>15</v>
      </c>
      <c r="D64" s="100" t="s">
        <v>731</v>
      </c>
      <c r="F64" s="52">
        <v>1</v>
      </c>
      <c r="G64" s="78">
        <v>0.75</v>
      </c>
      <c r="H64" s="76">
        <f>F64*G64</f>
        <v>0.75</v>
      </c>
      <c r="I64" s="99" t="s">
        <v>161</v>
      </c>
      <c r="K64" s="77">
        <v>1</v>
      </c>
      <c r="L64" s="78">
        <v>0.8</v>
      </c>
      <c r="M64" s="76">
        <f>K64*L64</f>
        <v>0.8</v>
      </c>
      <c r="N64" s="99" t="s">
        <v>162</v>
      </c>
      <c r="P64" s="77"/>
      <c r="Q64" s="78"/>
      <c r="R64" s="76">
        <f t="shared" si="5"/>
        <v>0</v>
      </c>
      <c r="S64" s="99"/>
    </row>
  </sheetData>
  <sheetProtection/>
  <mergeCells count="4">
    <mergeCell ref="F2:I2"/>
    <mergeCell ref="K2:N2"/>
    <mergeCell ref="P2:S2"/>
    <mergeCell ref="B2:D2"/>
  </mergeCells>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S64"/>
  <sheetViews>
    <sheetView zoomScale="75" zoomScaleNormal="75" zoomScalePageLayoutView="80" workbookViewId="0" topLeftCell="C62">
      <selection activeCell="D77" sqref="D77"/>
    </sheetView>
  </sheetViews>
  <sheetFormatPr defaultColWidth="8.8515625" defaultRowHeight="15"/>
  <cols>
    <col min="1" max="1" width="3.00390625" style="96" bestFit="1" customWidth="1"/>
    <col min="2" max="2" width="16.421875" style="75" bestFit="1" customWidth="1"/>
    <col min="3" max="3" width="20.7109375" style="75" customWidth="1"/>
    <col min="4" max="4" width="44.421875" style="97" customWidth="1"/>
    <col min="5" max="5" width="2.421875" style="97" customWidth="1"/>
    <col min="6" max="6" width="20.140625" style="75" bestFit="1" customWidth="1"/>
    <col min="7" max="7" width="14.28125" style="75" bestFit="1" customWidth="1"/>
    <col min="8" max="8" width="9.140625" style="75" customWidth="1"/>
    <col min="9" max="9" width="63.8515625" style="116" customWidth="1"/>
    <col min="10" max="10" width="1.8515625" style="97" customWidth="1"/>
    <col min="11" max="11" width="20.140625" style="75" bestFit="1" customWidth="1"/>
    <col min="12" max="12" width="14.28125" style="75" bestFit="1" customWidth="1"/>
    <col min="13" max="13" width="9.140625" style="75" customWidth="1"/>
    <col min="14" max="14" width="58.140625" style="97" customWidth="1"/>
    <col min="15" max="15" width="1.421875" style="97" customWidth="1"/>
    <col min="16" max="16" width="20.140625" style="75" customWidth="1"/>
    <col min="17" max="17" width="14.28125" style="75" customWidth="1"/>
    <col min="18" max="18" width="9.140625" style="75" customWidth="1"/>
    <col min="19" max="19" width="63.140625" style="97" customWidth="1"/>
    <col min="20" max="16384" width="8.8515625" style="97" customWidth="1"/>
  </cols>
  <sheetData>
    <row r="1" ht="15">
      <c r="I1" s="97"/>
    </row>
    <row r="2" spans="2:19" ht="39.75" customHeight="1">
      <c r="B2" s="110" t="s">
        <v>17</v>
      </c>
      <c r="C2" s="110"/>
      <c r="D2" s="110"/>
      <c r="F2" s="110" t="s">
        <v>59</v>
      </c>
      <c r="G2" s="110"/>
      <c r="H2" s="110"/>
      <c r="I2" s="110"/>
      <c r="K2" s="111" t="s">
        <v>47</v>
      </c>
      <c r="L2" s="112"/>
      <c r="M2" s="112"/>
      <c r="N2" s="113"/>
      <c r="P2" s="110" t="s">
        <v>63</v>
      </c>
      <c r="Q2" s="110"/>
      <c r="R2" s="110"/>
      <c r="S2" s="110"/>
    </row>
    <row r="3" spans="2:19" ht="45">
      <c r="B3" s="119" t="s">
        <v>0</v>
      </c>
      <c r="C3" s="119" t="s">
        <v>1</v>
      </c>
      <c r="D3" s="120" t="s">
        <v>2</v>
      </c>
      <c r="F3" s="117" t="s">
        <v>18</v>
      </c>
      <c r="G3" s="117" t="s">
        <v>19</v>
      </c>
      <c r="H3" s="117" t="s">
        <v>22</v>
      </c>
      <c r="I3" s="114" t="s">
        <v>20</v>
      </c>
      <c r="K3" s="117" t="s">
        <v>18</v>
      </c>
      <c r="L3" s="117" t="s">
        <v>19</v>
      </c>
      <c r="M3" s="117" t="s">
        <v>22</v>
      </c>
      <c r="N3" s="114" t="s">
        <v>20</v>
      </c>
      <c r="P3" s="117" t="s">
        <v>18</v>
      </c>
      <c r="Q3" s="117" t="s">
        <v>19</v>
      </c>
      <c r="R3" s="117" t="s">
        <v>22</v>
      </c>
      <c r="S3" s="114" t="s">
        <v>20</v>
      </c>
    </row>
    <row r="4" spans="1:19" ht="90">
      <c r="A4" s="96">
        <v>1</v>
      </c>
      <c r="B4" s="80" t="s">
        <v>3</v>
      </c>
      <c r="C4" s="80" t="s">
        <v>4</v>
      </c>
      <c r="D4" s="100" t="s">
        <v>5</v>
      </c>
      <c r="F4" s="79">
        <v>1</v>
      </c>
      <c r="G4" s="107">
        <v>0.7</v>
      </c>
      <c r="H4" s="76">
        <f>F4*G4</f>
        <v>0.7</v>
      </c>
      <c r="I4" s="99" t="s">
        <v>131</v>
      </c>
      <c r="K4" s="79">
        <v>1</v>
      </c>
      <c r="L4" s="107">
        <v>0.83</v>
      </c>
      <c r="M4" s="76">
        <f>K4*L4</f>
        <v>0.83</v>
      </c>
      <c r="N4" s="99" t="s">
        <v>140</v>
      </c>
      <c r="P4" s="77"/>
      <c r="Q4" s="78"/>
      <c r="R4" s="76">
        <f>P4*Q4</f>
        <v>0</v>
      </c>
      <c r="S4" s="99"/>
    </row>
    <row r="5" spans="1:19" ht="60">
      <c r="A5" s="96">
        <v>2</v>
      </c>
      <c r="B5" s="80" t="s">
        <v>3</v>
      </c>
      <c r="C5" s="80" t="s">
        <v>4</v>
      </c>
      <c r="D5" s="100" t="s">
        <v>6</v>
      </c>
      <c r="F5" s="79">
        <v>1</v>
      </c>
      <c r="G5" s="107">
        <v>0.85</v>
      </c>
      <c r="H5" s="76">
        <f aca="true" t="shared" si="0" ref="H5:H51">F5*G5</f>
        <v>0.85</v>
      </c>
      <c r="I5" s="99" t="s">
        <v>138</v>
      </c>
      <c r="K5" s="79">
        <v>1</v>
      </c>
      <c r="L5" s="107">
        <v>0.95</v>
      </c>
      <c r="M5" s="76">
        <f aca="true" t="shared" si="1" ref="M5:M51">K5*L5</f>
        <v>0.95</v>
      </c>
      <c r="N5" s="99" t="s">
        <v>139</v>
      </c>
      <c r="P5" s="77"/>
      <c r="Q5" s="78"/>
      <c r="R5" s="76">
        <f aca="true" t="shared" si="2" ref="R5:R51">P5*Q5</f>
        <v>0</v>
      </c>
      <c r="S5" s="99"/>
    </row>
    <row r="6" spans="1:19" ht="60">
      <c r="A6" s="96">
        <v>3</v>
      </c>
      <c r="B6" s="80" t="s">
        <v>3</v>
      </c>
      <c r="C6" s="80" t="s">
        <v>4</v>
      </c>
      <c r="D6" s="100" t="s">
        <v>7</v>
      </c>
      <c r="F6" s="79">
        <v>1</v>
      </c>
      <c r="G6" s="107">
        <v>0.85</v>
      </c>
      <c r="H6" s="76">
        <f t="shared" si="0"/>
        <v>0.85</v>
      </c>
      <c r="I6" s="99" t="s">
        <v>142</v>
      </c>
      <c r="K6" s="79">
        <v>1</v>
      </c>
      <c r="L6" s="107">
        <v>0.9</v>
      </c>
      <c r="M6" s="76">
        <f t="shared" si="1"/>
        <v>0.9</v>
      </c>
      <c r="N6" s="99" t="s">
        <v>141</v>
      </c>
      <c r="P6" s="77"/>
      <c r="Q6" s="78"/>
      <c r="R6" s="76">
        <f t="shared" si="2"/>
        <v>0</v>
      </c>
      <c r="S6" s="99"/>
    </row>
    <row r="7" spans="1:19" ht="120">
      <c r="A7" s="96">
        <v>4</v>
      </c>
      <c r="B7" s="80" t="s">
        <v>3</v>
      </c>
      <c r="C7" s="80" t="s">
        <v>4</v>
      </c>
      <c r="D7" s="100" t="s">
        <v>8</v>
      </c>
      <c r="F7" s="79">
        <v>1</v>
      </c>
      <c r="G7" s="107">
        <v>0.85</v>
      </c>
      <c r="H7" s="76">
        <f t="shared" si="0"/>
        <v>0.85</v>
      </c>
      <c r="I7" s="99" t="s">
        <v>67</v>
      </c>
      <c r="K7" s="79">
        <v>1</v>
      </c>
      <c r="L7" s="107">
        <v>1</v>
      </c>
      <c r="M7" s="76">
        <f t="shared" si="1"/>
        <v>1</v>
      </c>
      <c r="N7" s="99"/>
      <c r="P7" s="77"/>
      <c r="Q7" s="78"/>
      <c r="R7" s="76">
        <f t="shared" si="2"/>
        <v>0</v>
      </c>
      <c r="S7" s="99"/>
    </row>
    <row r="8" spans="1:19" ht="45">
      <c r="A8" s="96">
        <v>5</v>
      </c>
      <c r="B8" s="80" t="s">
        <v>3</v>
      </c>
      <c r="C8" s="80" t="s">
        <v>4</v>
      </c>
      <c r="D8" s="100" t="s">
        <v>9</v>
      </c>
      <c r="F8" s="79">
        <v>1</v>
      </c>
      <c r="G8" s="107">
        <v>0.9</v>
      </c>
      <c r="H8" s="76">
        <f t="shared" si="0"/>
        <v>0.9</v>
      </c>
      <c r="I8" s="121" t="s">
        <v>82</v>
      </c>
      <c r="K8" s="79">
        <v>1</v>
      </c>
      <c r="L8" s="107">
        <v>0.9</v>
      </c>
      <c r="M8" s="76">
        <f t="shared" si="1"/>
        <v>0.9</v>
      </c>
      <c r="N8" s="121" t="s">
        <v>82</v>
      </c>
      <c r="P8" s="77"/>
      <c r="Q8" s="78"/>
      <c r="R8" s="76">
        <f t="shared" si="2"/>
        <v>0</v>
      </c>
      <c r="S8" s="99"/>
    </row>
    <row r="9" spans="1:19" ht="66.75" customHeight="1">
      <c r="A9" s="96">
        <v>6</v>
      </c>
      <c r="B9" s="80" t="s">
        <v>3</v>
      </c>
      <c r="C9" s="80" t="s">
        <v>4</v>
      </c>
      <c r="D9" s="100" t="s">
        <v>49</v>
      </c>
      <c r="F9" s="79">
        <v>1</v>
      </c>
      <c r="G9" s="107">
        <v>0.6</v>
      </c>
      <c r="H9" s="76">
        <f t="shared" si="0"/>
        <v>0.6</v>
      </c>
      <c r="I9" s="99" t="s">
        <v>118</v>
      </c>
      <c r="K9" s="79">
        <v>1</v>
      </c>
      <c r="L9" s="107">
        <v>0.85</v>
      </c>
      <c r="M9" s="76">
        <f t="shared" si="1"/>
        <v>0.85</v>
      </c>
      <c r="N9" s="99" t="s">
        <v>121</v>
      </c>
      <c r="P9" s="77"/>
      <c r="Q9" s="78"/>
      <c r="R9" s="76">
        <f t="shared" si="2"/>
        <v>0</v>
      </c>
      <c r="S9" s="99"/>
    </row>
    <row r="10" spans="1:19" ht="45">
      <c r="A10" s="96">
        <v>7</v>
      </c>
      <c r="B10" s="80" t="s">
        <v>3</v>
      </c>
      <c r="C10" s="80" t="s">
        <v>4</v>
      </c>
      <c r="D10" s="100" t="s">
        <v>10</v>
      </c>
      <c r="F10" s="79">
        <v>1</v>
      </c>
      <c r="G10" s="107">
        <v>0.6</v>
      </c>
      <c r="H10" s="76">
        <f t="shared" si="0"/>
        <v>0.6</v>
      </c>
      <c r="I10" s="99" t="s">
        <v>115</v>
      </c>
      <c r="K10" s="79">
        <v>1</v>
      </c>
      <c r="L10" s="107">
        <v>0.8</v>
      </c>
      <c r="M10" s="76">
        <f t="shared" si="1"/>
        <v>0.8</v>
      </c>
      <c r="N10" s="99" t="s">
        <v>116</v>
      </c>
      <c r="P10" s="77"/>
      <c r="Q10" s="78"/>
      <c r="R10" s="76">
        <f t="shared" si="2"/>
        <v>0</v>
      </c>
      <c r="S10" s="99"/>
    </row>
    <row r="11" spans="1:19" ht="45">
      <c r="A11" s="96">
        <v>8</v>
      </c>
      <c r="B11" s="80" t="s">
        <v>3</v>
      </c>
      <c r="C11" s="80" t="s">
        <v>4</v>
      </c>
      <c r="D11" s="100" t="s">
        <v>11</v>
      </c>
      <c r="F11" s="79">
        <v>1</v>
      </c>
      <c r="G11" s="107">
        <v>0.6</v>
      </c>
      <c r="H11" s="76">
        <f t="shared" si="0"/>
        <v>0.6</v>
      </c>
      <c r="I11" s="99" t="s">
        <v>106</v>
      </c>
      <c r="K11" s="79">
        <v>1</v>
      </c>
      <c r="L11" s="107">
        <v>0.9</v>
      </c>
      <c r="M11" s="76">
        <f t="shared" si="1"/>
        <v>0.9</v>
      </c>
      <c r="N11" s="99" t="s">
        <v>70</v>
      </c>
      <c r="P11" s="77"/>
      <c r="Q11" s="78"/>
      <c r="R11" s="76">
        <f t="shared" si="2"/>
        <v>0</v>
      </c>
      <c r="S11" s="99"/>
    </row>
    <row r="12" spans="1:19" ht="90">
      <c r="A12" s="96">
        <v>9</v>
      </c>
      <c r="B12" s="80" t="s">
        <v>3</v>
      </c>
      <c r="C12" s="80" t="s">
        <v>4</v>
      </c>
      <c r="D12" s="100" t="s">
        <v>12</v>
      </c>
      <c r="F12" s="79">
        <v>1</v>
      </c>
      <c r="G12" s="107">
        <v>0.85</v>
      </c>
      <c r="H12" s="76">
        <f t="shared" si="0"/>
        <v>0.85</v>
      </c>
      <c r="I12" s="99" t="s">
        <v>104</v>
      </c>
      <c r="K12" s="79">
        <v>1</v>
      </c>
      <c r="L12" s="107">
        <v>0.7</v>
      </c>
      <c r="M12" s="76">
        <f t="shared" si="1"/>
        <v>0.7</v>
      </c>
      <c r="N12" s="99" t="s">
        <v>105</v>
      </c>
      <c r="P12" s="77"/>
      <c r="Q12" s="78"/>
      <c r="R12" s="76">
        <f t="shared" si="2"/>
        <v>0</v>
      </c>
      <c r="S12" s="99"/>
    </row>
    <row r="13" spans="1:19" ht="45">
      <c r="A13" s="96">
        <v>10</v>
      </c>
      <c r="B13" s="80" t="s">
        <v>3</v>
      </c>
      <c r="C13" s="80" t="s">
        <v>13</v>
      </c>
      <c r="D13" s="100" t="s">
        <v>50</v>
      </c>
      <c r="F13" s="79">
        <v>1</v>
      </c>
      <c r="G13" s="107">
        <v>0.8</v>
      </c>
      <c r="H13" s="76">
        <f t="shared" si="0"/>
        <v>0.8</v>
      </c>
      <c r="I13" s="99" t="s">
        <v>103</v>
      </c>
      <c r="K13" s="79">
        <v>1</v>
      </c>
      <c r="L13" s="107">
        <v>0.9</v>
      </c>
      <c r="M13" s="76">
        <f t="shared" si="1"/>
        <v>0.9</v>
      </c>
      <c r="N13" s="99" t="s">
        <v>107</v>
      </c>
      <c r="P13" s="77"/>
      <c r="Q13" s="78"/>
      <c r="R13" s="76">
        <f t="shared" si="2"/>
        <v>0</v>
      </c>
      <c r="S13" s="99"/>
    </row>
    <row r="14" spans="1:19" ht="60">
      <c r="A14" s="96">
        <v>11</v>
      </c>
      <c r="B14" s="80" t="s">
        <v>3</v>
      </c>
      <c r="C14" s="80" t="s">
        <v>13</v>
      </c>
      <c r="D14" s="100" t="s">
        <v>51</v>
      </c>
      <c r="F14" s="79">
        <v>1</v>
      </c>
      <c r="G14" s="107">
        <v>1</v>
      </c>
      <c r="H14" s="76">
        <f t="shared" si="0"/>
        <v>1</v>
      </c>
      <c r="I14" s="99"/>
      <c r="K14" s="79">
        <v>1</v>
      </c>
      <c r="L14" s="107">
        <v>0.85</v>
      </c>
      <c r="M14" s="76">
        <f t="shared" si="1"/>
        <v>0.85</v>
      </c>
      <c r="N14" s="99" t="s">
        <v>72</v>
      </c>
      <c r="P14" s="77"/>
      <c r="Q14" s="78"/>
      <c r="R14" s="76">
        <f t="shared" si="2"/>
        <v>0</v>
      </c>
      <c r="S14" s="99"/>
    </row>
    <row r="15" spans="1:19" ht="105">
      <c r="A15" s="96">
        <v>12</v>
      </c>
      <c r="B15" s="80" t="s">
        <v>3</v>
      </c>
      <c r="C15" s="80" t="s">
        <v>56</v>
      </c>
      <c r="D15" s="100" t="s">
        <v>52</v>
      </c>
      <c r="F15" s="79">
        <v>1</v>
      </c>
      <c r="G15" s="107">
        <v>0.4</v>
      </c>
      <c r="H15" s="76">
        <f t="shared" si="0"/>
        <v>0.4</v>
      </c>
      <c r="I15" s="99" t="s">
        <v>97</v>
      </c>
      <c r="K15" s="79">
        <v>1</v>
      </c>
      <c r="L15" s="107">
        <v>0.7</v>
      </c>
      <c r="M15" s="76">
        <f t="shared" si="1"/>
        <v>0.7</v>
      </c>
      <c r="N15" s="99" t="s">
        <v>101</v>
      </c>
      <c r="P15" s="77"/>
      <c r="Q15" s="78"/>
      <c r="R15" s="76">
        <f t="shared" si="2"/>
        <v>0</v>
      </c>
      <c r="S15" s="99"/>
    </row>
    <row r="16" spans="1:19" ht="51.75" customHeight="1">
      <c r="A16" s="96">
        <v>13</v>
      </c>
      <c r="B16" s="80" t="s">
        <v>3</v>
      </c>
      <c r="C16" s="80" t="s">
        <v>56</v>
      </c>
      <c r="D16" s="100" t="s">
        <v>14</v>
      </c>
      <c r="F16" s="79">
        <v>1</v>
      </c>
      <c r="G16" s="107">
        <v>0.8</v>
      </c>
      <c r="H16" s="76">
        <f t="shared" si="0"/>
        <v>0.8</v>
      </c>
      <c r="I16" s="99" t="s">
        <v>98</v>
      </c>
      <c r="K16" s="79">
        <v>1</v>
      </c>
      <c r="L16" s="107">
        <v>0.85</v>
      </c>
      <c r="M16" s="76">
        <f t="shared" si="1"/>
        <v>0.85</v>
      </c>
      <c r="N16" s="99" t="s">
        <v>98</v>
      </c>
      <c r="P16" s="77"/>
      <c r="Q16" s="78"/>
      <c r="R16" s="76">
        <f t="shared" si="2"/>
        <v>0</v>
      </c>
      <c r="S16" s="99"/>
    </row>
    <row r="17" spans="1:19" ht="48" customHeight="1">
      <c r="A17" s="96">
        <v>14</v>
      </c>
      <c r="B17" s="80" t="s">
        <v>3</v>
      </c>
      <c r="C17" s="80" t="s">
        <v>56</v>
      </c>
      <c r="D17" s="100" t="s">
        <v>53</v>
      </c>
      <c r="F17" s="79">
        <v>1</v>
      </c>
      <c r="G17" s="107">
        <v>0.5</v>
      </c>
      <c r="H17" s="76">
        <f t="shared" si="0"/>
        <v>0.5</v>
      </c>
      <c r="I17" s="99" t="s">
        <v>100</v>
      </c>
      <c r="K17" s="79">
        <v>1</v>
      </c>
      <c r="L17" s="107">
        <v>0.7</v>
      </c>
      <c r="M17" s="76">
        <f t="shared" si="1"/>
        <v>0.7</v>
      </c>
      <c r="N17" s="99" t="s">
        <v>99</v>
      </c>
      <c r="P17" s="77"/>
      <c r="Q17" s="78"/>
      <c r="R17" s="76">
        <f t="shared" si="2"/>
        <v>0</v>
      </c>
      <c r="S17" s="99"/>
    </row>
    <row r="18" spans="1:19" ht="51.75" customHeight="1">
      <c r="A18" s="96">
        <v>15</v>
      </c>
      <c r="B18" s="80" t="s">
        <v>316</v>
      </c>
      <c r="C18" s="80" t="s">
        <v>317</v>
      </c>
      <c r="D18" s="100" t="s">
        <v>318</v>
      </c>
      <c r="F18" s="77">
        <v>1</v>
      </c>
      <c r="G18" s="78">
        <v>0.95</v>
      </c>
      <c r="H18" s="76">
        <f t="shared" si="0"/>
        <v>0.95</v>
      </c>
      <c r="I18" s="99" t="s">
        <v>702</v>
      </c>
      <c r="K18" s="77">
        <v>1</v>
      </c>
      <c r="L18" s="78">
        <v>0.98</v>
      </c>
      <c r="M18" s="76">
        <f t="shared" si="1"/>
        <v>0.98</v>
      </c>
      <c r="N18" s="100" t="s">
        <v>406</v>
      </c>
      <c r="P18" s="77"/>
      <c r="Q18" s="78"/>
      <c r="R18" s="76">
        <f t="shared" si="2"/>
        <v>0</v>
      </c>
      <c r="S18" s="99"/>
    </row>
    <row r="19" spans="1:19" ht="69" customHeight="1">
      <c r="A19" s="96">
        <v>16</v>
      </c>
      <c r="B19" s="80" t="s">
        <v>316</v>
      </c>
      <c r="C19" s="80" t="s">
        <v>317</v>
      </c>
      <c r="D19" s="100" t="s">
        <v>320</v>
      </c>
      <c r="F19" s="77">
        <v>1</v>
      </c>
      <c r="G19" s="78">
        <v>0.9</v>
      </c>
      <c r="H19" s="76">
        <f t="shared" si="0"/>
        <v>0.9</v>
      </c>
      <c r="I19" s="99" t="s">
        <v>703</v>
      </c>
      <c r="K19" s="77">
        <v>1</v>
      </c>
      <c r="L19" s="78">
        <v>1</v>
      </c>
      <c r="M19" s="76">
        <f t="shared" si="1"/>
        <v>1</v>
      </c>
      <c r="N19" s="100"/>
      <c r="P19" s="77"/>
      <c r="Q19" s="78"/>
      <c r="R19" s="76">
        <f t="shared" si="2"/>
        <v>0</v>
      </c>
      <c r="S19" s="99"/>
    </row>
    <row r="20" spans="1:19" ht="81" customHeight="1">
      <c r="A20" s="96" t="s">
        <v>322</v>
      </c>
      <c r="B20" s="80" t="s">
        <v>316</v>
      </c>
      <c r="C20" s="80" t="s">
        <v>317</v>
      </c>
      <c r="D20" s="100" t="s">
        <v>323</v>
      </c>
      <c r="F20" s="77">
        <v>1</v>
      </c>
      <c r="G20" s="78">
        <v>0.95</v>
      </c>
      <c r="H20" s="76">
        <f t="shared" si="0"/>
        <v>0.95</v>
      </c>
      <c r="I20" s="99" t="s">
        <v>707</v>
      </c>
      <c r="K20" s="77">
        <v>1</v>
      </c>
      <c r="L20" s="78">
        <v>1</v>
      </c>
      <c r="M20" s="76">
        <f t="shared" si="1"/>
        <v>1</v>
      </c>
      <c r="N20" s="100"/>
      <c r="P20" s="77"/>
      <c r="Q20" s="78"/>
      <c r="R20" s="76">
        <f t="shared" si="2"/>
        <v>0</v>
      </c>
      <c r="S20" s="99"/>
    </row>
    <row r="21" spans="1:19" ht="54" customHeight="1">
      <c r="A21" s="96">
        <v>18</v>
      </c>
      <c r="B21" s="80" t="s">
        <v>316</v>
      </c>
      <c r="C21" s="80" t="s">
        <v>317</v>
      </c>
      <c r="D21" s="100" t="s">
        <v>325</v>
      </c>
      <c r="F21" s="77">
        <v>1</v>
      </c>
      <c r="G21" s="78">
        <v>0.4</v>
      </c>
      <c r="H21" s="76">
        <f t="shared" si="0"/>
        <v>0.4</v>
      </c>
      <c r="I21" s="99" t="s">
        <v>407</v>
      </c>
      <c r="K21" s="77">
        <v>1</v>
      </c>
      <c r="L21" s="78">
        <v>1</v>
      </c>
      <c r="M21" s="76">
        <f t="shared" si="1"/>
        <v>1</v>
      </c>
      <c r="N21" s="100"/>
      <c r="P21" s="77"/>
      <c r="Q21" s="78"/>
      <c r="R21" s="76">
        <f t="shared" si="2"/>
        <v>0</v>
      </c>
      <c r="S21" s="99"/>
    </row>
    <row r="22" spans="1:19" ht="45">
      <c r="A22" s="96">
        <v>19</v>
      </c>
      <c r="B22" s="80" t="s">
        <v>316</v>
      </c>
      <c r="C22" s="80" t="s">
        <v>317</v>
      </c>
      <c r="D22" s="100" t="s">
        <v>327</v>
      </c>
      <c r="F22" s="77">
        <v>1</v>
      </c>
      <c r="G22" s="78">
        <v>0.5</v>
      </c>
      <c r="H22" s="76">
        <f t="shared" si="0"/>
        <v>0.5</v>
      </c>
      <c r="I22" s="99" t="s">
        <v>328</v>
      </c>
      <c r="K22" s="77">
        <v>1</v>
      </c>
      <c r="L22" s="78">
        <v>1</v>
      </c>
      <c r="M22" s="76">
        <f t="shared" si="1"/>
        <v>1</v>
      </c>
      <c r="N22" s="99"/>
      <c r="P22" s="77"/>
      <c r="Q22" s="78"/>
      <c r="R22" s="76">
        <f t="shared" si="2"/>
        <v>0</v>
      </c>
      <c r="S22" s="99"/>
    </row>
    <row r="23" spans="1:19" ht="45">
      <c r="A23" s="96">
        <v>20</v>
      </c>
      <c r="B23" s="80" t="s">
        <v>316</v>
      </c>
      <c r="C23" s="80" t="s">
        <v>317</v>
      </c>
      <c r="D23" s="100" t="s">
        <v>330</v>
      </c>
      <c r="F23" s="77">
        <v>1</v>
      </c>
      <c r="G23" s="78">
        <v>0.4</v>
      </c>
      <c r="H23" s="76">
        <f t="shared" si="0"/>
        <v>0.4</v>
      </c>
      <c r="I23" s="99" t="s">
        <v>419</v>
      </c>
      <c r="K23" s="77">
        <v>1</v>
      </c>
      <c r="L23" s="78">
        <v>1</v>
      </c>
      <c r="M23" s="76">
        <f t="shared" si="1"/>
        <v>1</v>
      </c>
      <c r="N23" s="100"/>
      <c r="P23" s="77"/>
      <c r="Q23" s="78"/>
      <c r="R23" s="76">
        <f t="shared" si="2"/>
        <v>0</v>
      </c>
      <c r="S23" s="99"/>
    </row>
    <row r="24" spans="1:19" ht="45">
      <c r="A24" s="96">
        <v>21</v>
      </c>
      <c r="B24" s="80" t="s">
        <v>316</v>
      </c>
      <c r="C24" s="80" t="s">
        <v>317</v>
      </c>
      <c r="D24" s="100" t="s">
        <v>332</v>
      </c>
      <c r="F24" s="77"/>
      <c r="G24" s="78"/>
      <c r="H24" s="76"/>
      <c r="I24" s="99"/>
      <c r="K24" s="77"/>
      <c r="L24" s="78"/>
      <c r="M24" s="76"/>
      <c r="N24" s="100"/>
      <c r="P24" s="77"/>
      <c r="Q24" s="78"/>
      <c r="R24" s="76"/>
      <c r="S24" s="99"/>
    </row>
    <row r="25" spans="1:19" ht="81.75" customHeight="1">
      <c r="A25" s="96">
        <v>22</v>
      </c>
      <c r="B25" s="80" t="s">
        <v>316</v>
      </c>
      <c r="C25" s="80" t="s">
        <v>317</v>
      </c>
      <c r="D25" s="100" t="s">
        <v>333</v>
      </c>
      <c r="F25" s="77">
        <v>1</v>
      </c>
      <c r="G25" s="83">
        <v>0.4</v>
      </c>
      <c r="H25" s="76">
        <f t="shared" si="0"/>
        <v>0.4</v>
      </c>
      <c r="I25" s="103" t="s">
        <v>409</v>
      </c>
      <c r="K25" s="77">
        <v>1</v>
      </c>
      <c r="L25" s="78">
        <v>1</v>
      </c>
      <c r="M25" s="76">
        <f t="shared" si="1"/>
        <v>1</v>
      </c>
      <c r="N25" s="100"/>
      <c r="P25" s="77"/>
      <c r="Q25" s="78"/>
      <c r="R25" s="76">
        <f t="shared" si="2"/>
        <v>0</v>
      </c>
      <c r="S25" s="99"/>
    </row>
    <row r="26" spans="1:19" ht="45">
      <c r="A26" s="96">
        <v>23</v>
      </c>
      <c r="B26" s="80" t="s">
        <v>316</v>
      </c>
      <c r="C26" s="80" t="s">
        <v>317</v>
      </c>
      <c r="D26" s="100" t="s">
        <v>336</v>
      </c>
      <c r="F26" s="77">
        <v>1</v>
      </c>
      <c r="G26" s="78">
        <v>0.2</v>
      </c>
      <c r="H26" s="76">
        <f t="shared" si="0"/>
        <v>0.2</v>
      </c>
      <c r="I26" s="103" t="s">
        <v>337</v>
      </c>
      <c r="J26" s="97" t="s">
        <v>322</v>
      </c>
      <c r="K26" s="77">
        <v>1</v>
      </c>
      <c r="L26" s="78">
        <v>1</v>
      </c>
      <c r="M26" s="76">
        <f t="shared" si="1"/>
        <v>1</v>
      </c>
      <c r="N26" s="100"/>
      <c r="P26" s="77"/>
      <c r="Q26" s="78"/>
      <c r="R26" s="76">
        <f t="shared" si="2"/>
        <v>0</v>
      </c>
      <c r="S26" s="99"/>
    </row>
    <row r="27" spans="1:19" ht="45">
      <c r="A27" s="96">
        <v>24</v>
      </c>
      <c r="B27" s="80" t="s">
        <v>316</v>
      </c>
      <c r="C27" s="80" t="s">
        <v>317</v>
      </c>
      <c r="D27" s="100" t="s">
        <v>339</v>
      </c>
      <c r="F27" s="77">
        <v>1</v>
      </c>
      <c r="G27" s="78">
        <v>0.2</v>
      </c>
      <c r="H27" s="76">
        <f t="shared" si="0"/>
        <v>0.2</v>
      </c>
      <c r="I27" s="103" t="s">
        <v>337</v>
      </c>
      <c r="K27" s="77">
        <v>1</v>
      </c>
      <c r="L27" s="78">
        <v>1</v>
      </c>
      <c r="M27" s="76">
        <f t="shared" si="1"/>
        <v>1</v>
      </c>
      <c r="N27" s="100"/>
      <c r="P27" s="77"/>
      <c r="Q27" s="78"/>
      <c r="R27" s="76">
        <f t="shared" si="2"/>
        <v>0</v>
      </c>
      <c r="S27" s="99"/>
    </row>
    <row r="28" spans="1:19" ht="45">
      <c r="A28" s="96">
        <v>25</v>
      </c>
      <c r="B28" s="80" t="s">
        <v>316</v>
      </c>
      <c r="C28" s="80" t="s">
        <v>317</v>
      </c>
      <c r="D28" s="100" t="s">
        <v>341</v>
      </c>
      <c r="F28" s="77">
        <v>1</v>
      </c>
      <c r="G28" s="78">
        <v>0.2</v>
      </c>
      <c r="H28" s="76">
        <f t="shared" si="0"/>
        <v>0.2</v>
      </c>
      <c r="I28" s="103" t="s">
        <v>337</v>
      </c>
      <c r="K28" s="84">
        <v>1</v>
      </c>
      <c r="L28" s="83">
        <v>1</v>
      </c>
      <c r="M28" s="76">
        <f t="shared" si="1"/>
        <v>1</v>
      </c>
      <c r="N28" s="100"/>
      <c r="P28" s="77"/>
      <c r="Q28" s="78"/>
      <c r="R28" s="76">
        <f t="shared" si="2"/>
        <v>0</v>
      </c>
      <c r="S28" s="99"/>
    </row>
    <row r="29" spans="1:19" ht="45">
      <c r="A29" s="96">
        <v>26</v>
      </c>
      <c r="B29" s="80" t="s">
        <v>316</v>
      </c>
      <c r="C29" s="80" t="s">
        <v>317</v>
      </c>
      <c r="D29" s="100" t="s">
        <v>342</v>
      </c>
      <c r="F29" s="77">
        <v>1</v>
      </c>
      <c r="G29" s="78">
        <v>0.2</v>
      </c>
      <c r="H29" s="76">
        <f t="shared" si="0"/>
        <v>0.2</v>
      </c>
      <c r="I29" s="103" t="s">
        <v>337</v>
      </c>
      <c r="K29" s="84">
        <v>1</v>
      </c>
      <c r="L29" s="83">
        <v>1</v>
      </c>
      <c r="M29" s="76">
        <f t="shared" si="1"/>
        <v>1</v>
      </c>
      <c r="N29" s="100"/>
      <c r="P29" s="77"/>
      <c r="Q29" s="78"/>
      <c r="R29" s="76">
        <f t="shared" si="2"/>
        <v>0</v>
      </c>
      <c r="S29" s="99"/>
    </row>
    <row r="30" spans="1:19" ht="45">
      <c r="A30" s="96">
        <v>27</v>
      </c>
      <c r="B30" s="80" t="s">
        <v>316</v>
      </c>
      <c r="C30" s="80" t="s">
        <v>317</v>
      </c>
      <c r="D30" s="100" t="s">
        <v>344</v>
      </c>
      <c r="F30" s="84">
        <v>1</v>
      </c>
      <c r="G30" s="83">
        <v>0.5</v>
      </c>
      <c r="H30" s="76">
        <f t="shared" si="0"/>
        <v>0.5</v>
      </c>
      <c r="I30" s="99" t="s">
        <v>328</v>
      </c>
      <c r="K30" s="84">
        <v>1</v>
      </c>
      <c r="L30" s="83">
        <v>1</v>
      </c>
      <c r="M30" s="76">
        <f t="shared" si="1"/>
        <v>1</v>
      </c>
      <c r="N30" s="99"/>
      <c r="P30" s="84"/>
      <c r="Q30" s="83"/>
      <c r="R30" s="76">
        <f t="shared" si="2"/>
        <v>0</v>
      </c>
      <c r="S30" s="99"/>
    </row>
    <row r="31" spans="1:19" ht="201" customHeight="1">
      <c r="A31" s="96">
        <v>28</v>
      </c>
      <c r="B31" s="80" t="s">
        <v>316</v>
      </c>
      <c r="C31" s="80" t="s">
        <v>346</v>
      </c>
      <c r="D31" s="100" t="s">
        <v>347</v>
      </c>
      <c r="F31" s="54">
        <v>1</v>
      </c>
      <c r="G31" s="55">
        <v>0.26</v>
      </c>
      <c r="H31" s="109">
        <f t="shared" si="0"/>
        <v>0.26</v>
      </c>
      <c r="I31" s="102" t="s">
        <v>420</v>
      </c>
      <c r="K31" s="84">
        <v>1</v>
      </c>
      <c r="L31" s="83">
        <v>1</v>
      </c>
      <c r="M31" s="76">
        <f t="shared" si="1"/>
        <v>1</v>
      </c>
      <c r="N31" s="100"/>
      <c r="P31" s="77"/>
      <c r="Q31" s="78"/>
      <c r="R31" s="76">
        <f t="shared" si="2"/>
        <v>0</v>
      </c>
      <c r="S31" s="100"/>
    </row>
    <row r="32" spans="1:19" ht="60">
      <c r="A32" s="96">
        <v>29</v>
      </c>
      <c r="B32" s="80" t="s">
        <v>316</v>
      </c>
      <c r="C32" s="80" t="s">
        <v>346</v>
      </c>
      <c r="D32" s="100" t="s">
        <v>350</v>
      </c>
      <c r="F32" s="84">
        <v>1</v>
      </c>
      <c r="G32" s="83">
        <v>0.4</v>
      </c>
      <c r="H32" s="76">
        <f t="shared" si="0"/>
        <v>0.4</v>
      </c>
      <c r="I32" s="99" t="s">
        <v>351</v>
      </c>
      <c r="K32" s="84">
        <v>1</v>
      </c>
      <c r="L32" s="83">
        <v>1</v>
      </c>
      <c r="M32" s="76">
        <f t="shared" si="1"/>
        <v>1</v>
      </c>
      <c r="N32" s="100"/>
      <c r="P32" s="77"/>
      <c r="Q32" s="78"/>
      <c r="R32" s="76">
        <f t="shared" si="2"/>
        <v>0</v>
      </c>
      <c r="S32" s="99"/>
    </row>
    <row r="33" spans="1:19" ht="90">
      <c r="A33" s="96">
        <v>30</v>
      </c>
      <c r="B33" s="80" t="s">
        <v>316</v>
      </c>
      <c r="C33" s="80" t="s">
        <v>346</v>
      </c>
      <c r="D33" s="100" t="s">
        <v>353</v>
      </c>
      <c r="F33" s="77">
        <v>1</v>
      </c>
      <c r="G33" s="78">
        <v>0.2</v>
      </c>
      <c r="H33" s="76">
        <f t="shared" si="0"/>
        <v>0.2</v>
      </c>
      <c r="I33" s="99" t="s">
        <v>354</v>
      </c>
      <c r="K33" s="77">
        <v>1</v>
      </c>
      <c r="L33" s="78">
        <v>1</v>
      </c>
      <c r="M33" s="76">
        <f t="shared" si="1"/>
        <v>1</v>
      </c>
      <c r="N33" s="100"/>
      <c r="P33" s="77"/>
      <c r="Q33" s="78"/>
      <c r="R33" s="76">
        <f t="shared" si="2"/>
        <v>0</v>
      </c>
      <c r="S33" s="99"/>
    </row>
    <row r="34" spans="1:19" ht="105">
      <c r="A34" s="96">
        <v>31</v>
      </c>
      <c r="B34" s="80" t="s">
        <v>316</v>
      </c>
      <c r="C34" s="80" t="s">
        <v>346</v>
      </c>
      <c r="D34" s="100" t="s">
        <v>356</v>
      </c>
      <c r="F34" s="77">
        <v>1</v>
      </c>
      <c r="G34" s="78">
        <v>0.2</v>
      </c>
      <c r="H34" s="76">
        <f t="shared" si="0"/>
        <v>0.2</v>
      </c>
      <c r="I34" s="99" t="s">
        <v>357</v>
      </c>
      <c r="K34" s="77">
        <v>1</v>
      </c>
      <c r="L34" s="78">
        <v>1</v>
      </c>
      <c r="M34" s="76">
        <f t="shared" si="1"/>
        <v>1</v>
      </c>
      <c r="N34" s="100"/>
      <c r="P34" s="77"/>
      <c r="Q34" s="78"/>
      <c r="R34" s="76">
        <f t="shared" si="2"/>
        <v>0</v>
      </c>
      <c r="S34" s="99"/>
    </row>
    <row r="35" spans="1:19" ht="90">
      <c r="A35" s="96">
        <v>32</v>
      </c>
      <c r="B35" s="80" t="s">
        <v>316</v>
      </c>
      <c r="C35" s="80" t="s">
        <v>346</v>
      </c>
      <c r="D35" s="100" t="s">
        <v>359</v>
      </c>
      <c r="F35" s="77">
        <v>1</v>
      </c>
      <c r="G35" s="78">
        <v>0.4</v>
      </c>
      <c r="H35" s="76">
        <f t="shared" si="0"/>
        <v>0.4</v>
      </c>
      <c r="I35" s="99" t="s">
        <v>360</v>
      </c>
      <c r="K35" s="77">
        <v>1</v>
      </c>
      <c r="L35" s="78">
        <v>0.95</v>
      </c>
      <c r="M35" s="76">
        <f t="shared" si="1"/>
        <v>0.95</v>
      </c>
      <c r="N35" s="100" t="s">
        <v>421</v>
      </c>
      <c r="P35" s="77"/>
      <c r="Q35" s="78"/>
      <c r="R35" s="76">
        <f t="shared" si="2"/>
        <v>0</v>
      </c>
      <c r="S35" s="99"/>
    </row>
    <row r="36" spans="1:19" ht="118.5" customHeight="1">
      <c r="A36" s="96">
        <v>33</v>
      </c>
      <c r="B36" s="108" t="s">
        <v>316</v>
      </c>
      <c r="C36" s="108" t="s">
        <v>346</v>
      </c>
      <c r="D36" s="106" t="s">
        <v>362</v>
      </c>
      <c r="F36" s="77">
        <v>1</v>
      </c>
      <c r="G36" s="78">
        <v>0.4</v>
      </c>
      <c r="H36" s="76">
        <f t="shared" si="0"/>
        <v>0.4</v>
      </c>
      <c r="I36" s="99" t="s">
        <v>363</v>
      </c>
      <c r="K36" s="77">
        <v>1</v>
      </c>
      <c r="L36" s="78">
        <v>1</v>
      </c>
      <c r="M36" s="76">
        <f t="shared" si="1"/>
        <v>1</v>
      </c>
      <c r="N36" s="100"/>
      <c r="P36" s="77"/>
      <c r="Q36" s="78"/>
      <c r="R36" s="76">
        <f t="shared" si="2"/>
        <v>0</v>
      </c>
      <c r="S36" s="99"/>
    </row>
    <row r="37" spans="1:19" ht="90">
      <c r="A37" s="96">
        <v>34</v>
      </c>
      <c r="B37" s="80" t="s">
        <v>316</v>
      </c>
      <c r="C37" s="80" t="s">
        <v>346</v>
      </c>
      <c r="D37" s="100" t="s">
        <v>365</v>
      </c>
      <c r="F37" s="77">
        <v>1</v>
      </c>
      <c r="G37" s="78">
        <v>0.4</v>
      </c>
      <c r="H37" s="76">
        <f t="shared" si="0"/>
        <v>0.4</v>
      </c>
      <c r="I37" s="100" t="s">
        <v>366</v>
      </c>
      <c r="K37" s="77">
        <v>1</v>
      </c>
      <c r="L37" s="78">
        <v>1</v>
      </c>
      <c r="M37" s="76">
        <f t="shared" si="1"/>
        <v>1</v>
      </c>
      <c r="N37" s="100"/>
      <c r="P37" s="77"/>
      <c r="Q37" s="78"/>
      <c r="R37" s="76">
        <f t="shared" si="2"/>
        <v>0</v>
      </c>
      <c r="S37" s="99"/>
    </row>
    <row r="38" spans="1:19" ht="45">
      <c r="A38" s="96">
        <v>35</v>
      </c>
      <c r="B38" s="80" t="s">
        <v>316</v>
      </c>
      <c r="C38" s="80" t="s">
        <v>346</v>
      </c>
      <c r="D38" s="100" t="s">
        <v>368</v>
      </c>
      <c r="F38" s="77">
        <v>1</v>
      </c>
      <c r="G38" s="78">
        <v>0.4</v>
      </c>
      <c r="H38" s="76">
        <f t="shared" si="0"/>
        <v>0.4</v>
      </c>
      <c r="I38" s="99" t="s">
        <v>369</v>
      </c>
      <c r="K38" s="77">
        <v>1</v>
      </c>
      <c r="L38" s="78">
        <v>1</v>
      </c>
      <c r="M38" s="76">
        <f t="shared" si="1"/>
        <v>1</v>
      </c>
      <c r="N38" s="100"/>
      <c r="P38" s="77"/>
      <c r="Q38" s="78"/>
      <c r="R38" s="76">
        <f t="shared" si="2"/>
        <v>0</v>
      </c>
      <c r="S38" s="99"/>
    </row>
    <row r="39" spans="1:19" ht="105">
      <c r="A39" s="96">
        <v>36</v>
      </c>
      <c r="B39" s="80" t="s">
        <v>316</v>
      </c>
      <c r="C39" s="80" t="s">
        <v>346</v>
      </c>
      <c r="D39" s="100" t="s">
        <v>371</v>
      </c>
      <c r="F39" s="77">
        <v>1</v>
      </c>
      <c r="G39" s="78">
        <v>1</v>
      </c>
      <c r="H39" s="76">
        <f t="shared" si="0"/>
        <v>1</v>
      </c>
      <c r="I39" s="99"/>
      <c r="K39" s="77">
        <v>1</v>
      </c>
      <c r="L39" s="78">
        <v>1</v>
      </c>
      <c r="M39" s="76">
        <f t="shared" si="1"/>
        <v>1</v>
      </c>
      <c r="N39" s="100"/>
      <c r="P39" s="77"/>
      <c r="Q39" s="78"/>
      <c r="R39" s="76">
        <f t="shared" si="2"/>
        <v>0</v>
      </c>
      <c r="S39" s="99"/>
    </row>
    <row r="40" spans="1:19" ht="45">
      <c r="A40" s="96">
        <v>37</v>
      </c>
      <c r="B40" s="80" t="s">
        <v>316</v>
      </c>
      <c r="C40" s="80" t="s">
        <v>346</v>
      </c>
      <c r="D40" s="100" t="s">
        <v>372</v>
      </c>
      <c r="F40" s="77">
        <v>1</v>
      </c>
      <c r="G40" s="78">
        <v>0.1</v>
      </c>
      <c r="H40" s="76">
        <f t="shared" si="0"/>
        <v>0.1</v>
      </c>
      <c r="I40" s="99" t="s">
        <v>373</v>
      </c>
      <c r="K40" s="77">
        <v>1</v>
      </c>
      <c r="L40" s="78">
        <v>1</v>
      </c>
      <c r="M40" s="76">
        <f t="shared" si="1"/>
        <v>1</v>
      </c>
      <c r="N40" s="100"/>
      <c r="P40" s="77"/>
      <c r="Q40" s="78"/>
      <c r="R40" s="76">
        <f t="shared" si="2"/>
        <v>0</v>
      </c>
      <c r="S40" s="99"/>
    </row>
    <row r="41" spans="1:19" ht="60">
      <c r="A41" s="96">
        <v>38</v>
      </c>
      <c r="B41" s="80" t="s">
        <v>316</v>
      </c>
      <c r="C41" s="80" t="s">
        <v>346</v>
      </c>
      <c r="D41" s="100" t="s">
        <v>375</v>
      </c>
      <c r="F41" s="77">
        <v>1</v>
      </c>
      <c r="G41" s="78">
        <v>0.3</v>
      </c>
      <c r="H41" s="76">
        <f t="shared" si="0"/>
        <v>0.3</v>
      </c>
      <c r="I41" s="99" t="s">
        <v>376</v>
      </c>
      <c r="K41" s="77">
        <v>1</v>
      </c>
      <c r="L41" s="78">
        <v>0.9</v>
      </c>
      <c r="M41" s="76">
        <f t="shared" si="1"/>
        <v>0.9</v>
      </c>
      <c r="N41" s="100" t="s">
        <v>422</v>
      </c>
      <c r="P41" s="77"/>
      <c r="Q41" s="78"/>
      <c r="R41" s="76">
        <f t="shared" si="2"/>
        <v>0</v>
      </c>
      <c r="S41" s="99"/>
    </row>
    <row r="42" spans="1:19" ht="45">
      <c r="A42" s="96">
        <v>39</v>
      </c>
      <c r="B42" s="80" t="s">
        <v>316</v>
      </c>
      <c r="C42" s="80" t="s">
        <v>346</v>
      </c>
      <c r="D42" s="100" t="s">
        <v>378</v>
      </c>
      <c r="F42" s="77">
        <v>1</v>
      </c>
      <c r="G42" s="78">
        <v>0.1</v>
      </c>
      <c r="H42" s="76">
        <f t="shared" si="0"/>
        <v>0.1</v>
      </c>
      <c r="I42" s="99" t="s">
        <v>379</v>
      </c>
      <c r="K42" s="77">
        <v>1</v>
      </c>
      <c r="L42" s="78">
        <v>1</v>
      </c>
      <c r="M42" s="76">
        <f t="shared" si="1"/>
        <v>1</v>
      </c>
      <c r="N42" s="100"/>
      <c r="P42" s="77"/>
      <c r="Q42" s="78"/>
      <c r="R42" s="76">
        <f t="shared" si="2"/>
        <v>0</v>
      </c>
      <c r="S42" s="99"/>
    </row>
    <row r="43" spans="1:19" ht="60">
      <c r="A43" s="96">
        <v>40</v>
      </c>
      <c r="B43" s="80" t="s">
        <v>316</v>
      </c>
      <c r="C43" s="80" t="s">
        <v>346</v>
      </c>
      <c r="D43" s="100" t="s">
        <v>381</v>
      </c>
      <c r="F43" s="54">
        <v>1</v>
      </c>
      <c r="G43" s="55">
        <v>1</v>
      </c>
      <c r="H43" s="109">
        <f t="shared" si="0"/>
        <v>1</v>
      </c>
      <c r="I43" s="102"/>
      <c r="K43" s="77">
        <v>1</v>
      </c>
      <c r="L43" s="78">
        <v>1</v>
      </c>
      <c r="M43" s="76">
        <f t="shared" si="1"/>
        <v>1</v>
      </c>
      <c r="N43" s="100"/>
      <c r="P43" s="77"/>
      <c r="Q43" s="78"/>
      <c r="R43" s="76">
        <f t="shared" si="2"/>
        <v>0</v>
      </c>
      <c r="S43" s="99"/>
    </row>
    <row r="44" spans="1:19" ht="84.75" customHeight="1">
      <c r="A44" s="96">
        <v>41</v>
      </c>
      <c r="B44" s="80" t="s">
        <v>316</v>
      </c>
      <c r="C44" s="80" t="s">
        <v>383</v>
      </c>
      <c r="D44" s="100" t="s">
        <v>384</v>
      </c>
      <c r="F44" s="54">
        <v>1</v>
      </c>
      <c r="G44" s="55">
        <v>0.2</v>
      </c>
      <c r="H44" s="109">
        <f t="shared" si="0"/>
        <v>0.2</v>
      </c>
      <c r="I44" s="99" t="s">
        <v>385</v>
      </c>
      <c r="K44" s="77">
        <v>1</v>
      </c>
      <c r="L44" s="78">
        <v>1</v>
      </c>
      <c r="M44" s="76">
        <f t="shared" si="1"/>
        <v>1</v>
      </c>
      <c r="N44" s="100"/>
      <c r="P44" s="77"/>
      <c r="Q44" s="78"/>
      <c r="R44" s="76">
        <f t="shared" si="2"/>
        <v>0</v>
      </c>
      <c r="S44" s="99"/>
    </row>
    <row r="45" spans="1:19" ht="185.25" customHeight="1">
      <c r="A45" s="96">
        <v>42</v>
      </c>
      <c r="B45" s="80" t="s">
        <v>316</v>
      </c>
      <c r="C45" s="80" t="s">
        <v>383</v>
      </c>
      <c r="D45" s="100" t="s">
        <v>387</v>
      </c>
      <c r="F45" s="54">
        <v>1</v>
      </c>
      <c r="G45" s="55">
        <v>0.5</v>
      </c>
      <c r="H45" s="109">
        <f t="shared" si="0"/>
        <v>0.5</v>
      </c>
      <c r="I45" s="99" t="s">
        <v>388</v>
      </c>
      <c r="K45" s="77">
        <v>1</v>
      </c>
      <c r="L45" s="78">
        <v>0.9</v>
      </c>
      <c r="M45" s="76">
        <f t="shared" si="1"/>
        <v>0.9</v>
      </c>
      <c r="N45" s="100" t="s">
        <v>414</v>
      </c>
      <c r="P45" s="77"/>
      <c r="Q45" s="78"/>
      <c r="R45" s="76">
        <f t="shared" si="2"/>
        <v>0</v>
      </c>
      <c r="S45" s="99"/>
    </row>
    <row r="46" spans="1:19" ht="99" customHeight="1">
      <c r="A46" s="96">
        <v>43</v>
      </c>
      <c r="B46" s="80" t="s">
        <v>316</v>
      </c>
      <c r="C46" s="80" t="s">
        <v>383</v>
      </c>
      <c r="D46" s="100" t="s">
        <v>390</v>
      </c>
      <c r="F46" s="54">
        <v>1</v>
      </c>
      <c r="G46" s="55">
        <v>0.2</v>
      </c>
      <c r="H46" s="109">
        <f t="shared" si="0"/>
        <v>0.2</v>
      </c>
      <c r="I46" s="99" t="s">
        <v>391</v>
      </c>
      <c r="K46" s="77">
        <v>1</v>
      </c>
      <c r="L46" s="78">
        <v>1</v>
      </c>
      <c r="M46" s="76">
        <f t="shared" si="1"/>
        <v>1</v>
      </c>
      <c r="N46" s="100"/>
      <c r="P46" s="77"/>
      <c r="Q46" s="78"/>
      <c r="R46" s="76">
        <f t="shared" si="2"/>
        <v>0</v>
      </c>
      <c r="S46" s="99"/>
    </row>
    <row r="47" spans="1:19" ht="98.25" customHeight="1">
      <c r="A47" s="96">
        <v>44</v>
      </c>
      <c r="B47" s="80" t="s">
        <v>316</v>
      </c>
      <c r="C47" s="80" t="s">
        <v>383</v>
      </c>
      <c r="D47" s="100" t="s">
        <v>393</v>
      </c>
      <c r="F47" s="54">
        <v>1</v>
      </c>
      <c r="G47" s="55">
        <v>0.65</v>
      </c>
      <c r="H47" s="76">
        <f t="shared" si="0"/>
        <v>0.65</v>
      </c>
      <c r="I47" s="102" t="s">
        <v>416</v>
      </c>
      <c r="K47" s="84">
        <v>1</v>
      </c>
      <c r="L47" s="83">
        <v>1</v>
      </c>
      <c r="M47" s="76">
        <f t="shared" si="1"/>
        <v>1</v>
      </c>
      <c r="N47" s="105"/>
      <c r="P47" s="77"/>
      <c r="Q47" s="78"/>
      <c r="R47" s="76">
        <f t="shared" si="2"/>
        <v>0</v>
      </c>
      <c r="S47" s="99"/>
    </row>
    <row r="48" spans="1:19" ht="96" customHeight="1">
      <c r="A48" s="96">
        <v>45</v>
      </c>
      <c r="B48" s="80" t="s">
        <v>316</v>
      </c>
      <c r="C48" s="80" t="s">
        <v>383</v>
      </c>
      <c r="D48" s="100" t="s">
        <v>396</v>
      </c>
      <c r="F48" s="54">
        <v>1</v>
      </c>
      <c r="G48" s="55">
        <v>1</v>
      </c>
      <c r="H48" s="109">
        <f t="shared" si="0"/>
        <v>1</v>
      </c>
      <c r="I48" s="102"/>
      <c r="K48" s="84">
        <v>1</v>
      </c>
      <c r="L48" s="83">
        <v>1</v>
      </c>
      <c r="M48" s="76">
        <f t="shared" si="1"/>
        <v>1</v>
      </c>
      <c r="N48" s="100"/>
      <c r="P48" s="77"/>
      <c r="Q48" s="78"/>
      <c r="R48" s="76">
        <f t="shared" si="2"/>
        <v>0</v>
      </c>
      <c r="S48" s="99"/>
    </row>
    <row r="49" spans="1:19" ht="224.25" customHeight="1">
      <c r="A49" s="96">
        <v>46</v>
      </c>
      <c r="B49" s="80" t="s">
        <v>316</v>
      </c>
      <c r="C49" s="80" t="s">
        <v>383</v>
      </c>
      <c r="D49" s="100" t="s">
        <v>397</v>
      </c>
      <c r="F49" s="54">
        <v>1</v>
      </c>
      <c r="G49" s="55">
        <v>0.3</v>
      </c>
      <c r="H49" s="109">
        <f t="shared" si="0"/>
        <v>0.3</v>
      </c>
      <c r="I49" s="99" t="s">
        <v>398</v>
      </c>
      <c r="K49" s="84">
        <v>1</v>
      </c>
      <c r="L49" s="83">
        <v>1</v>
      </c>
      <c r="M49" s="76">
        <f t="shared" si="1"/>
        <v>1</v>
      </c>
      <c r="N49" s="100"/>
      <c r="P49" s="77"/>
      <c r="Q49" s="78"/>
      <c r="R49" s="76">
        <f t="shared" si="2"/>
        <v>0</v>
      </c>
      <c r="S49" s="99"/>
    </row>
    <row r="50" spans="1:19" ht="267.75" customHeight="1">
      <c r="A50" s="96">
        <v>47</v>
      </c>
      <c r="B50" s="80" t="s">
        <v>316</v>
      </c>
      <c r="C50" s="80" t="s">
        <v>383</v>
      </c>
      <c r="D50" s="100" t="s">
        <v>400</v>
      </c>
      <c r="F50" s="54">
        <v>1</v>
      </c>
      <c r="G50" s="55">
        <v>0.2</v>
      </c>
      <c r="H50" s="109">
        <f t="shared" si="0"/>
        <v>0.2</v>
      </c>
      <c r="I50" s="99" t="s">
        <v>401</v>
      </c>
      <c r="K50" s="77">
        <v>1</v>
      </c>
      <c r="L50" s="78">
        <v>0.9</v>
      </c>
      <c r="M50" s="76">
        <f t="shared" si="1"/>
        <v>0.9</v>
      </c>
      <c r="N50" s="100" t="s">
        <v>423</v>
      </c>
      <c r="P50" s="77"/>
      <c r="Q50" s="78"/>
      <c r="R50" s="76">
        <f t="shared" si="2"/>
        <v>0</v>
      </c>
      <c r="S50" s="99"/>
    </row>
    <row r="51" spans="1:19" ht="126" customHeight="1">
      <c r="A51" s="96">
        <v>48</v>
      </c>
      <c r="B51" s="80" t="s">
        <v>316</v>
      </c>
      <c r="C51" s="80" t="s">
        <v>383</v>
      </c>
      <c r="D51" s="100" t="s">
        <v>403</v>
      </c>
      <c r="F51" s="54">
        <v>1</v>
      </c>
      <c r="G51" s="55">
        <v>0.1</v>
      </c>
      <c r="H51" s="109">
        <f t="shared" si="0"/>
        <v>0.1</v>
      </c>
      <c r="I51" s="101" t="s">
        <v>404</v>
      </c>
      <c r="K51" s="77">
        <v>1</v>
      </c>
      <c r="L51" s="78">
        <v>1</v>
      </c>
      <c r="M51" s="76">
        <f t="shared" si="1"/>
        <v>1</v>
      </c>
      <c r="N51" s="100"/>
      <c r="P51" s="77"/>
      <c r="Q51" s="78"/>
      <c r="R51" s="76">
        <f t="shared" si="2"/>
        <v>0</v>
      </c>
      <c r="S51" s="99"/>
    </row>
    <row r="52" spans="1:19" ht="332.25" customHeight="1">
      <c r="A52" s="96">
        <v>49</v>
      </c>
      <c r="B52" s="80" t="s">
        <v>186</v>
      </c>
      <c r="C52" s="80" t="s">
        <v>187</v>
      </c>
      <c r="D52" s="100" t="s">
        <v>188</v>
      </c>
      <c r="F52" s="77">
        <v>1</v>
      </c>
      <c r="G52" s="78">
        <v>0.3</v>
      </c>
      <c r="H52" s="76">
        <f aca="true" t="shared" si="3" ref="H52:H59">F52*G52</f>
        <v>0.3</v>
      </c>
      <c r="I52" s="99" t="s">
        <v>220</v>
      </c>
      <c r="K52" s="77">
        <v>1</v>
      </c>
      <c r="L52" s="78">
        <v>1</v>
      </c>
      <c r="M52" s="76">
        <f aca="true" t="shared" si="4" ref="M52:M59">K52*L52</f>
        <v>1</v>
      </c>
      <c r="N52" s="100" t="s">
        <v>190</v>
      </c>
      <c r="P52" s="77"/>
      <c r="Q52" s="78"/>
      <c r="R52" s="76">
        <f aca="true" t="shared" si="5" ref="R52:R64">P52*Q52</f>
        <v>0</v>
      </c>
      <c r="S52" s="99"/>
    </row>
    <row r="53" spans="1:19" ht="105">
      <c r="A53" s="96">
        <v>50</v>
      </c>
      <c r="B53" s="80" t="s">
        <v>186</v>
      </c>
      <c r="C53" s="80" t="s">
        <v>187</v>
      </c>
      <c r="D53" s="100" t="s">
        <v>191</v>
      </c>
      <c r="F53" s="77">
        <v>1</v>
      </c>
      <c r="G53" s="78">
        <v>0.8</v>
      </c>
      <c r="H53" s="76">
        <f t="shared" si="3"/>
        <v>0.8</v>
      </c>
      <c r="I53" s="99" t="s">
        <v>192</v>
      </c>
      <c r="K53" s="77">
        <v>1</v>
      </c>
      <c r="L53" s="78">
        <v>1</v>
      </c>
      <c r="M53" s="76">
        <f t="shared" si="4"/>
        <v>1</v>
      </c>
      <c r="N53" s="100" t="s">
        <v>193</v>
      </c>
      <c r="P53" s="77"/>
      <c r="Q53" s="78"/>
      <c r="R53" s="76">
        <f t="shared" si="5"/>
        <v>0</v>
      </c>
      <c r="S53" s="99"/>
    </row>
    <row r="54" spans="1:19" ht="174.75" customHeight="1">
      <c r="A54" s="96">
        <v>51</v>
      </c>
      <c r="B54" s="80" t="s">
        <v>186</v>
      </c>
      <c r="C54" s="80" t="s">
        <v>187</v>
      </c>
      <c r="D54" s="100" t="s">
        <v>194</v>
      </c>
      <c r="F54" s="77">
        <v>0</v>
      </c>
      <c r="G54" s="78">
        <v>0</v>
      </c>
      <c r="H54" s="76">
        <f t="shared" si="3"/>
        <v>0</v>
      </c>
      <c r="I54" s="99" t="s">
        <v>221</v>
      </c>
      <c r="K54" s="77">
        <v>1</v>
      </c>
      <c r="L54" s="78">
        <v>0.95</v>
      </c>
      <c r="M54" s="76">
        <f t="shared" si="4"/>
        <v>0.95</v>
      </c>
      <c r="N54" s="100" t="s">
        <v>222</v>
      </c>
      <c r="P54" s="77"/>
      <c r="Q54" s="78"/>
      <c r="R54" s="76">
        <f t="shared" si="5"/>
        <v>0</v>
      </c>
      <c r="S54" s="99"/>
    </row>
    <row r="55" spans="1:19" ht="210">
      <c r="A55" s="96">
        <v>52</v>
      </c>
      <c r="B55" s="80" t="s">
        <v>186</v>
      </c>
      <c r="C55" s="80" t="s">
        <v>187</v>
      </c>
      <c r="D55" s="100" t="s">
        <v>197</v>
      </c>
      <c r="F55" s="77">
        <v>1</v>
      </c>
      <c r="G55" s="78">
        <v>0.7</v>
      </c>
      <c r="H55" s="76">
        <f t="shared" si="3"/>
        <v>0.7</v>
      </c>
      <c r="I55" s="99" t="s">
        <v>223</v>
      </c>
      <c r="K55" s="77">
        <v>1</v>
      </c>
      <c r="L55" s="78">
        <v>1</v>
      </c>
      <c r="M55" s="76">
        <f t="shared" si="4"/>
        <v>1</v>
      </c>
      <c r="N55" s="100" t="s">
        <v>214</v>
      </c>
      <c r="P55" s="77"/>
      <c r="Q55" s="78"/>
      <c r="R55" s="76">
        <f t="shared" si="5"/>
        <v>0</v>
      </c>
      <c r="S55" s="99"/>
    </row>
    <row r="56" spans="1:19" ht="105">
      <c r="A56" s="96">
        <v>53</v>
      </c>
      <c r="B56" s="80" t="s">
        <v>186</v>
      </c>
      <c r="C56" s="80" t="s">
        <v>187</v>
      </c>
      <c r="D56" s="100" t="s">
        <v>200</v>
      </c>
      <c r="F56" s="77">
        <v>1</v>
      </c>
      <c r="G56" s="78">
        <v>0.85</v>
      </c>
      <c r="H56" s="76">
        <f t="shared" si="3"/>
        <v>0.85</v>
      </c>
      <c r="I56" s="99" t="s">
        <v>201</v>
      </c>
      <c r="K56" s="84">
        <v>1</v>
      </c>
      <c r="L56" s="83">
        <v>1</v>
      </c>
      <c r="M56" s="76">
        <f t="shared" si="4"/>
        <v>1</v>
      </c>
      <c r="N56" s="105" t="s">
        <v>211</v>
      </c>
      <c r="P56" s="77"/>
      <c r="Q56" s="78"/>
      <c r="R56" s="76">
        <f t="shared" si="5"/>
        <v>0</v>
      </c>
      <c r="S56" s="99"/>
    </row>
    <row r="57" spans="1:19" ht="60">
      <c r="A57" s="96">
        <v>54</v>
      </c>
      <c r="B57" s="80" t="s">
        <v>186</v>
      </c>
      <c r="C57" s="80" t="s">
        <v>187</v>
      </c>
      <c r="D57" s="100" t="s">
        <v>202</v>
      </c>
      <c r="F57" s="77">
        <v>1</v>
      </c>
      <c r="G57" s="78">
        <v>0.8</v>
      </c>
      <c r="H57" s="76">
        <f t="shared" si="3"/>
        <v>0.8</v>
      </c>
      <c r="I57" s="100" t="s">
        <v>203</v>
      </c>
      <c r="K57" s="84">
        <v>1</v>
      </c>
      <c r="L57" s="83">
        <v>0.98</v>
      </c>
      <c r="M57" s="76">
        <f t="shared" si="4"/>
        <v>0.98</v>
      </c>
      <c r="N57" s="105" t="s">
        <v>224</v>
      </c>
      <c r="P57" s="77"/>
      <c r="Q57" s="78"/>
      <c r="R57" s="76">
        <f t="shared" si="5"/>
        <v>0</v>
      </c>
      <c r="S57" s="99"/>
    </row>
    <row r="58" spans="1:19" ht="169.5" customHeight="1">
      <c r="A58" s="96">
        <v>55</v>
      </c>
      <c r="B58" s="80" t="s">
        <v>186</v>
      </c>
      <c r="C58" s="80" t="s">
        <v>187</v>
      </c>
      <c r="D58" s="100" t="s">
        <v>205</v>
      </c>
      <c r="F58" s="77">
        <v>1</v>
      </c>
      <c r="G58" s="78">
        <v>0.5</v>
      </c>
      <c r="H58" s="76">
        <f t="shared" si="3"/>
        <v>0.5</v>
      </c>
      <c r="I58" s="99" t="s">
        <v>225</v>
      </c>
      <c r="K58" s="77">
        <v>1</v>
      </c>
      <c r="L58" s="78">
        <v>0.9</v>
      </c>
      <c r="M58" s="76">
        <f t="shared" si="4"/>
        <v>0.9</v>
      </c>
      <c r="N58" s="100" t="s">
        <v>226</v>
      </c>
      <c r="P58" s="77"/>
      <c r="Q58" s="78"/>
      <c r="R58" s="76">
        <f t="shared" si="5"/>
        <v>0</v>
      </c>
      <c r="S58" s="99"/>
    </row>
    <row r="59" spans="1:19" ht="45">
      <c r="A59" s="96">
        <v>56</v>
      </c>
      <c r="B59" s="80" t="s">
        <v>186</v>
      </c>
      <c r="C59" s="80" t="s">
        <v>187</v>
      </c>
      <c r="D59" s="100" t="s">
        <v>207</v>
      </c>
      <c r="F59" s="77">
        <v>1</v>
      </c>
      <c r="G59" s="78">
        <v>1</v>
      </c>
      <c r="H59" s="76">
        <f t="shared" si="3"/>
        <v>1</v>
      </c>
      <c r="I59" s="99" t="s">
        <v>208</v>
      </c>
      <c r="K59" s="77">
        <v>1</v>
      </c>
      <c r="L59" s="78">
        <v>1</v>
      </c>
      <c r="M59" s="76">
        <f t="shared" si="4"/>
        <v>1</v>
      </c>
      <c r="N59" s="99" t="s">
        <v>208</v>
      </c>
      <c r="P59" s="77"/>
      <c r="Q59" s="78"/>
      <c r="R59" s="76">
        <f t="shared" si="5"/>
        <v>0</v>
      </c>
      <c r="S59" s="99"/>
    </row>
    <row r="60" spans="1:19" ht="120">
      <c r="A60" s="96">
        <v>57</v>
      </c>
      <c r="B60" s="80" t="s">
        <v>15</v>
      </c>
      <c r="C60" s="80" t="s">
        <v>15</v>
      </c>
      <c r="D60" s="100" t="s">
        <v>16</v>
      </c>
      <c r="F60" s="52">
        <v>1</v>
      </c>
      <c r="G60" s="78">
        <v>0.85</v>
      </c>
      <c r="H60" s="76">
        <f>F60*G60</f>
        <v>0.85</v>
      </c>
      <c r="I60" s="99" t="s">
        <v>153</v>
      </c>
      <c r="K60" s="77">
        <v>1</v>
      </c>
      <c r="L60" s="78">
        <v>1</v>
      </c>
      <c r="M60" s="76">
        <f>K60*L60</f>
        <v>1</v>
      </c>
      <c r="N60" s="99" t="s">
        <v>154</v>
      </c>
      <c r="P60" s="77"/>
      <c r="Q60" s="78"/>
      <c r="R60" s="76">
        <f t="shared" si="5"/>
        <v>0</v>
      </c>
      <c r="S60" s="99"/>
    </row>
    <row r="61" spans="1:19" ht="360">
      <c r="A61" s="96">
        <v>58</v>
      </c>
      <c r="B61" s="80" t="s">
        <v>15</v>
      </c>
      <c r="C61" s="80" t="s">
        <v>15</v>
      </c>
      <c r="D61" s="100" t="s">
        <v>57</v>
      </c>
      <c r="F61" s="52">
        <v>1</v>
      </c>
      <c r="G61" s="78">
        <v>0.85</v>
      </c>
      <c r="H61" s="76">
        <f>F61*G61</f>
        <v>0.85</v>
      </c>
      <c r="I61" s="99" t="s">
        <v>155</v>
      </c>
      <c r="K61" s="52">
        <v>1</v>
      </c>
      <c r="L61" s="53">
        <v>0.85</v>
      </c>
      <c r="M61" s="109">
        <f>K61*L61</f>
        <v>0.85</v>
      </c>
      <c r="N61" s="100" t="s">
        <v>156</v>
      </c>
      <c r="P61" s="77"/>
      <c r="Q61" s="78"/>
      <c r="R61" s="76">
        <f t="shared" si="5"/>
        <v>0</v>
      </c>
      <c r="S61" s="99"/>
    </row>
    <row r="62" spans="1:19" ht="225">
      <c r="A62" s="96">
        <v>59</v>
      </c>
      <c r="B62" s="80" t="s">
        <v>15</v>
      </c>
      <c r="C62" s="80" t="s">
        <v>15</v>
      </c>
      <c r="D62" s="100" t="s">
        <v>58</v>
      </c>
      <c r="F62" s="52">
        <v>1</v>
      </c>
      <c r="G62" s="78">
        <v>0.85</v>
      </c>
      <c r="H62" s="76">
        <f>F62*G62</f>
        <v>0.85</v>
      </c>
      <c r="I62" s="115" t="s">
        <v>163</v>
      </c>
      <c r="K62" s="77">
        <v>1</v>
      </c>
      <c r="L62" s="78">
        <v>0.8</v>
      </c>
      <c r="M62" s="76">
        <f>K62*L62</f>
        <v>0.8</v>
      </c>
      <c r="N62" s="99" t="s">
        <v>165</v>
      </c>
      <c r="P62" s="77"/>
      <c r="Q62" s="78"/>
      <c r="R62" s="76">
        <f t="shared" si="5"/>
        <v>0</v>
      </c>
      <c r="S62" s="99"/>
    </row>
    <row r="63" spans="1:19" ht="90">
      <c r="A63" s="96">
        <v>60</v>
      </c>
      <c r="B63" s="80" t="s">
        <v>15</v>
      </c>
      <c r="C63" s="80" t="s">
        <v>15</v>
      </c>
      <c r="D63" s="100" t="s">
        <v>54</v>
      </c>
      <c r="F63" s="52">
        <v>1</v>
      </c>
      <c r="G63" s="78">
        <v>0.95</v>
      </c>
      <c r="H63" s="76">
        <f>F63*G63</f>
        <v>0.95</v>
      </c>
      <c r="I63" s="99" t="s">
        <v>159</v>
      </c>
      <c r="K63" s="77">
        <v>1</v>
      </c>
      <c r="L63" s="78">
        <v>1</v>
      </c>
      <c r="M63" s="76">
        <f>K63*L63</f>
        <v>1</v>
      </c>
      <c r="N63" s="99" t="s">
        <v>160</v>
      </c>
      <c r="P63" s="77"/>
      <c r="Q63" s="78"/>
      <c r="R63" s="76">
        <f t="shared" si="5"/>
        <v>0</v>
      </c>
      <c r="S63" s="99"/>
    </row>
    <row r="64" spans="1:19" ht="135">
      <c r="A64" s="96">
        <v>61</v>
      </c>
      <c r="B64" s="80" t="s">
        <v>15</v>
      </c>
      <c r="C64" s="80" t="s">
        <v>15</v>
      </c>
      <c r="D64" s="100" t="s">
        <v>55</v>
      </c>
      <c r="F64" s="52">
        <v>1</v>
      </c>
      <c r="G64" s="78">
        <v>0.75</v>
      </c>
      <c r="H64" s="76">
        <f>F64*G64</f>
        <v>0.75</v>
      </c>
      <c r="I64" s="99" t="s">
        <v>161</v>
      </c>
      <c r="K64" s="77">
        <v>1</v>
      </c>
      <c r="L64" s="78">
        <v>0.8</v>
      </c>
      <c r="M64" s="76">
        <f>K64*L64</f>
        <v>0.8</v>
      </c>
      <c r="N64" s="99" t="s">
        <v>162</v>
      </c>
      <c r="P64" s="77"/>
      <c r="Q64" s="78"/>
      <c r="R64" s="76">
        <f t="shared" si="5"/>
        <v>0</v>
      </c>
      <c r="S64" s="99"/>
    </row>
  </sheetData>
  <sheetProtection/>
  <mergeCells count="4">
    <mergeCell ref="B2:D2"/>
    <mergeCell ref="F2:I2"/>
    <mergeCell ref="K2:N2"/>
    <mergeCell ref="P2:S2"/>
  </mergeCells>
  <printOptions/>
  <pageMargins left="0.511811024" right="0.511811024" top="0.787401575" bottom="0.787401575" header="0.31496062" footer="0.31496062"/>
  <pageSetup orientation="portrait" paperSize="9"/>
</worksheet>
</file>

<file path=xl/worksheets/sheet5.xml><?xml version="1.0" encoding="utf-8"?>
<worksheet xmlns="http://schemas.openxmlformats.org/spreadsheetml/2006/main" xmlns:r="http://schemas.openxmlformats.org/officeDocument/2006/relationships">
  <dimension ref="A1:S64"/>
  <sheetViews>
    <sheetView zoomScale="68" zoomScaleNormal="68" zoomScalePageLayoutView="75" workbookViewId="0" topLeftCell="A62">
      <selection activeCell="K64" sqref="K64"/>
    </sheetView>
  </sheetViews>
  <sheetFormatPr defaultColWidth="8.8515625" defaultRowHeight="15"/>
  <cols>
    <col min="1" max="1" width="4.421875" style="74" customWidth="1"/>
    <col min="2" max="2" width="16.421875" style="75" bestFit="1" customWidth="1"/>
    <col min="3" max="3" width="20.7109375" style="75" customWidth="1"/>
    <col min="4" max="4" width="44.421875" style="97" customWidth="1"/>
    <col min="5" max="5" width="2.421875" style="97" customWidth="1"/>
    <col min="6" max="6" width="20.140625" style="75" bestFit="1" customWidth="1"/>
    <col min="7" max="7" width="14.28125" style="75" bestFit="1" customWidth="1"/>
    <col min="8" max="8" width="9.140625" style="75" customWidth="1"/>
    <col min="9" max="9" width="58.00390625" style="116" customWidth="1"/>
    <col min="10" max="10" width="1.8515625" style="97" customWidth="1"/>
    <col min="11" max="11" width="20.140625" style="75" bestFit="1" customWidth="1"/>
    <col min="12" max="12" width="14.28125" style="75" bestFit="1" customWidth="1"/>
    <col min="13" max="13" width="9.140625" style="75" customWidth="1"/>
    <col min="14" max="14" width="58.140625" style="97" customWidth="1"/>
    <col min="15" max="15" width="1.421875" style="97" customWidth="1"/>
    <col min="16" max="16" width="20.140625" style="75" customWidth="1"/>
    <col min="17" max="17" width="14.28125" style="75" customWidth="1"/>
    <col min="18" max="18" width="9.140625" style="75" customWidth="1"/>
    <col min="19" max="19" width="63.140625" style="97" customWidth="1"/>
    <col min="20" max="16384" width="8.8515625" style="97" customWidth="1"/>
  </cols>
  <sheetData>
    <row r="1" ht="15">
      <c r="I1" s="97"/>
    </row>
    <row r="2" spans="2:19" ht="39.75" customHeight="1">
      <c r="B2" s="110" t="s">
        <v>17</v>
      </c>
      <c r="C2" s="110"/>
      <c r="D2" s="110"/>
      <c r="F2" s="110" t="s">
        <v>59</v>
      </c>
      <c r="G2" s="110"/>
      <c r="H2" s="110"/>
      <c r="I2" s="110"/>
      <c r="K2" s="111" t="s">
        <v>47</v>
      </c>
      <c r="L2" s="112"/>
      <c r="M2" s="112"/>
      <c r="N2" s="113"/>
      <c r="P2" s="110" t="s">
        <v>63</v>
      </c>
      <c r="Q2" s="110"/>
      <c r="R2" s="110"/>
      <c r="S2" s="110"/>
    </row>
    <row r="3" spans="2:19" ht="45">
      <c r="B3" s="119" t="s">
        <v>0</v>
      </c>
      <c r="C3" s="119" t="s">
        <v>1</v>
      </c>
      <c r="D3" s="120" t="s">
        <v>2</v>
      </c>
      <c r="F3" s="117" t="s">
        <v>18</v>
      </c>
      <c r="G3" s="117" t="s">
        <v>19</v>
      </c>
      <c r="H3" s="117" t="s">
        <v>22</v>
      </c>
      <c r="I3" s="114" t="s">
        <v>20</v>
      </c>
      <c r="K3" s="117" t="s">
        <v>18</v>
      </c>
      <c r="L3" s="117" t="s">
        <v>19</v>
      </c>
      <c r="M3" s="117" t="s">
        <v>22</v>
      </c>
      <c r="N3" s="114" t="s">
        <v>20</v>
      </c>
      <c r="P3" s="117" t="s">
        <v>18</v>
      </c>
      <c r="Q3" s="117" t="s">
        <v>19</v>
      </c>
      <c r="R3" s="117" t="s">
        <v>22</v>
      </c>
      <c r="S3" s="114" t="s">
        <v>20</v>
      </c>
    </row>
    <row r="4" spans="1:19" ht="96" customHeight="1">
      <c r="A4" s="74">
        <v>1</v>
      </c>
      <c r="B4" s="80" t="s">
        <v>3</v>
      </c>
      <c r="C4" s="80" t="s">
        <v>4</v>
      </c>
      <c r="D4" s="100" t="s">
        <v>5</v>
      </c>
      <c r="F4" s="79">
        <v>1</v>
      </c>
      <c r="G4" s="107">
        <v>0.7</v>
      </c>
      <c r="H4" s="76">
        <f>F4*G4</f>
        <v>0.7</v>
      </c>
      <c r="I4" s="99" t="s">
        <v>131</v>
      </c>
      <c r="K4" s="79">
        <v>1</v>
      </c>
      <c r="L4" s="107">
        <v>0.85</v>
      </c>
      <c r="M4" s="76">
        <f>K4*L4</f>
        <v>0.85</v>
      </c>
      <c r="N4" s="99" t="s">
        <v>131</v>
      </c>
      <c r="P4" s="77"/>
      <c r="Q4" s="78"/>
      <c r="R4" s="76">
        <f>P4*Q4</f>
        <v>0</v>
      </c>
      <c r="S4" s="99"/>
    </row>
    <row r="5" spans="1:19" ht="71.25" customHeight="1">
      <c r="A5" s="74">
        <v>2</v>
      </c>
      <c r="B5" s="80" t="s">
        <v>3</v>
      </c>
      <c r="C5" s="80" t="s">
        <v>4</v>
      </c>
      <c r="D5" s="100" t="s">
        <v>6</v>
      </c>
      <c r="F5" s="79">
        <v>1</v>
      </c>
      <c r="G5" s="107">
        <v>0.85</v>
      </c>
      <c r="H5" s="76">
        <f aca="true" t="shared" si="0" ref="H5:H51">F5*G5</f>
        <v>0.85</v>
      </c>
      <c r="I5" s="99" t="s">
        <v>138</v>
      </c>
      <c r="K5" s="79">
        <v>1</v>
      </c>
      <c r="L5" s="107">
        <v>0.95</v>
      </c>
      <c r="M5" s="76">
        <f aca="true" t="shared" si="1" ref="M5:M51">K5*L5</f>
        <v>0.95</v>
      </c>
      <c r="N5" s="99" t="s">
        <v>139</v>
      </c>
      <c r="P5" s="77"/>
      <c r="Q5" s="78"/>
      <c r="R5" s="76">
        <f aca="true" t="shared" si="2" ref="R5:R51">P5*Q5</f>
        <v>0</v>
      </c>
      <c r="S5" s="99"/>
    </row>
    <row r="6" spans="1:19" ht="82.5" customHeight="1">
      <c r="A6" s="74">
        <v>3</v>
      </c>
      <c r="B6" s="80" t="s">
        <v>3</v>
      </c>
      <c r="C6" s="80" t="s">
        <v>4</v>
      </c>
      <c r="D6" s="100" t="s">
        <v>7</v>
      </c>
      <c r="F6" s="79">
        <v>1</v>
      </c>
      <c r="G6" s="107">
        <v>0.85</v>
      </c>
      <c r="H6" s="76">
        <f t="shared" si="0"/>
        <v>0.85</v>
      </c>
      <c r="I6" s="99" t="s">
        <v>127</v>
      </c>
      <c r="K6" s="79">
        <v>1</v>
      </c>
      <c r="L6" s="107">
        <v>0.9</v>
      </c>
      <c r="M6" s="76">
        <f t="shared" si="1"/>
        <v>0.9</v>
      </c>
      <c r="N6" s="99" t="s">
        <v>126</v>
      </c>
      <c r="P6" s="77"/>
      <c r="Q6" s="78"/>
      <c r="R6" s="76">
        <f t="shared" si="2"/>
        <v>0</v>
      </c>
      <c r="S6" s="99"/>
    </row>
    <row r="7" spans="1:19" ht="148.5" customHeight="1">
      <c r="A7" s="74">
        <v>4</v>
      </c>
      <c r="B7" s="80" t="s">
        <v>3</v>
      </c>
      <c r="C7" s="80" t="s">
        <v>4</v>
      </c>
      <c r="D7" s="100" t="s">
        <v>8</v>
      </c>
      <c r="F7" s="79">
        <v>1</v>
      </c>
      <c r="G7" s="107">
        <v>0.85</v>
      </c>
      <c r="H7" s="76">
        <f t="shared" si="0"/>
        <v>0.85</v>
      </c>
      <c r="I7" s="99" t="s">
        <v>67</v>
      </c>
      <c r="K7" s="79">
        <v>1</v>
      </c>
      <c r="L7" s="107">
        <v>1</v>
      </c>
      <c r="M7" s="76">
        <f t="shared" si="1"/>
        <v>1</v>
      </c>
      <c r="N7" s="99"/>
      <c r="P7" s="77"/>
      <c r="Q7" s="78"/>
      <c r="R7" s="76">
        <f t="shared" si="2"/>
        <v>0</v>
      </c>
      <c r="S7" s="99"/>
    </row>
    <row r="8" spans="1:19" ht="54.75" customHeight="1">
      <c r="A8" s="74">
        <v>5</v>
      </c>
      <c r="B8" s="80" t="s">
        <v>3</v>
      </c>
      <c r="C8" s="80" t="s">
        <v>4</v>
      </c>
      <c r="D8" s="100" t="s">
        <v>9</v>
      </c>
      <c r="F8" s="79">
        <v>1</v>
      </c>
      <c r="G8" s="107">
        <v>0.9</v>
      </c>
      <c r="H8" s="76">
        <f t="shared" si="0"/>
        <v>0.9</v>
      </c>
      <c r="I8" s="121" t="s">
        <v>82</v>
      </c>
      <c r="K8" s="79">
        <v>1</v>
      </c>
      <c r="L8" s="107">
        <v>0.9</v>
      </c>
      <c r="M8" s="76">
        <f t="shared" si="1"/>
        <v>0.9</v>
      </c>
      <c r="N8" s="121" t="s">
        <v>82</v>
      </c>
      <c r="P8" s="77"/>
      <c r="Q8" s="78"/>
      <c r="R8" s="76">
        <f t="shared" si="2"/>
        <v>0</v>
      </c>
      <c r="S8" s="99"/>
    </row>
    <row r="9" spans="1:19" ht="102.75" customHeight="1">
      <c r="A9" s="74">
        <v>6</v>
      </c>
      <c r="B9" s="80" t="s">
        <v>3</v>
      </c>
      <c r="C9" s="80" t="s">
        <v>4</v>
      </c>
      <c r="D9" s="100" t="s">
        <v>49</v>
      </c>
      <c r="F9" s="79">
        <v>1</v>
      </c>
      <c r="G9" s="107">
        <v>0.57</v>
      </c>
      <c r="H9" s="76">
        <f t="shared" si="0"/>
        <v>0.57</v>
      </c>
      <c r="I9" s="99" t="s">
        <v>88</v>
      </c>
      <c r="K9" s="79">
        <v>1</v>
      </c>
      <c r="L9" s="107">
        <v>0.85</v>
      </c>
      <c r="M9" s="76">
        <f t="shared" si="1"/>
        <v>0.85</v>
      </c>
      <c r="N9" s="99" t="s">
        <v>121</v>
      </c>
      <c r="P9" s="77"/>
      <c r="Q9" s="78"/>
      <c r="R9" s="76">
        <f t="shared" si="2"/>
        <v>0</v>
      </c>
      <c r="S9" s="99"/>
    </row>
    <row r="10" spans="1:19" ht="50.25" customHeight="1">
      <c r="A10" s="74">
        <v>7</v>
      </c>
      <c r="B10" s="80" t="s">
        <v>3</v>
      </c>
      <c r="C10" s="80" t="s">
        <v>4</v>
      </c>
      <c r="D10" s="100" t="s">
        <v>10</v>
      </c>
      <c r="F10" s="79">
        <v>1</v>
      </c>
      <c r="G10" s="107">
        <v>0.6</v>
      </c>
      <c r="H10" s="76">
        <f t="shared" si="0"/>
        <v>0.6</v>
      </c>
      <c r="I10" s="99" t="s">
        <v>115</v>
      </c>
      <c r="K10" s="79">
        <v>1</v>
      </c>
      <c r="L10" s="107">
        <v>0.8</v>
      </c>
      <c r="M10" s="76">
        <f t="shared" si="1"/>
        <v>0.8</v>
      </c>
      <c r="N10" s="99" t="s">
        <v>116</v>
      </c>
      <c r="P10" s="77"/>
      <c r="Q10" s="78"/>
      <c r="R10" s="76">
        <f t="shared" si="2"/>
        <v>0</v>
      </c>
      <c r="S10" s="99"/>
    </row>
    <row r="11" spans="1:19" ht="52.5" customHeight="1">
      <c r="A11" s="74">
        <v>8</v>
      </c>
      <c r="B11" s="80" t="s">
        <v>3</v>
      </c>
      <c r="C11" s="80" t="s">
        <v>4</v>
      </c>
      <c r="D11" s="100" t="s">
        <v>11</v>
      </c>
      <c r="F11" s="79">
        <v>1</v>
      </c>
      <c r="G11" s="107">
        <v>0.6</v>
      </c>
      <c r="H11" s="76">
        <f t="shared" si="0"/>
        <v>0.6</v>
      </c>
      <c r="I11" s="99" t="s">
        <v>106</v>
      </c>
      <c r="K11" s="79">
        <v>1</v>
      </c>
      <c r="L11" s="107">
        <v>0.9</v>
      </c>
      <c r="M11" s="76">
        <f t="shared" si="1"/>
        <v>0.9</v>
      </c>
      <c r="N11" s="99" t="s">
        <v>70</v>
      </c>
      <c r="P11" s="77"/>
      <c r="Q11" s="78"/>
      <c r="R11" s="76">
        <f t="shared" si="2"/>
        <v>0</v>
      </c>
      <c r="S11" s="99"/>
    </row>
    <row r="12" spans="1:19" ht="96" customHeight="1">
      <c r="A12" s="74">
        <v>9</v>
      </c>
      <c r="B12" s="80" t="s">
        <v>3</v>
      </c>
      <c r="C12" s="80" t="s">
        <v>4</v>
      </c>
      <c r="D12" s="100" t="s">
        <v>12</v>
      </c>
      <c r="F12" s="79">
        <v>1</v>
      </c>
      <c r="G12" s="107">
        <v>0.85</v>
      </c>
      <c r="H12" s="76">
        <f t="shared" si="0"/>
        <v>0.85</v>
      </c>
      <c r="I12" s="99" t="s">
        <v>104</v>
      </c>
      <c r="K12" s="79">
        <v>1</v>
      </c>
      <c r="L12" s="107">
        <v>0.7</v>
      </c>
      <c r="M12" s="76">
        <f t="shared" si="1"/>
        <v>0.7</v>
      </c>
      <c r="N12" s="99" t="s">
        <v>105</v>
      </c>
      <c r="P12" s="77"/>
      <c r="Q12" s="78"/>
      <c r="R12" s="76">
        <f t="shared" si="2"/>
        <v>0</v>
      </c>
      <c r="S12" s="99"/>
    </row>
    <row r="13" spans="1:19" ht="57" customHeight="1">
      <c r="A13" s="74">
        <v>10</v>
      </c>
      <c r="B13" s="80" t="s">
        <v>3</v>
      </c>
      <c r="C13" s="80" t="s">
        <v>13</v>
      </c>
      <c r="D13" s="100" t="s">
        <v>50</v>
      </c>
      <c r="F13" s="79">
        <v>1</v>
      </c>
      <c r="G13" s="107">
        <v>0.8</v>
      </c>
      <c r="H13" s="76">
        <f t="shared" si="0"/>
        <v>0.8</v>
      </c>
      <c r="I13" s="99" t="s">
        <v>75</v>
      </c>
      <c r="K13" s="79">
        <v>1</v>
      </c>
      <c r="L13" s="107">
        <v>0.9</v>
      </c>
      <c r="M13" s="76">
        <f t="shared" si="1"/>
        <v>0.9</v>
      </c>
      <c r="N13" s="99" t="s">
        <v>74</v>
      </c>
      <c r="P13" s="77"/>
      <c r="Q13" s="78"/>
      <c r="R13" s="76">
        <f t="shared" si="2"/>
        <v>0</v>
      </c>
      <c r="S13" s="99"/>
    </row>
    <row r="14" spans="1:19" ht="76.5" customHeight="1">
      <c r="A14" s="74">
        <v>11</v>
      </c>
      <c r="B14" s="80" t="s">
        <v>3</v>
      </c>
      <c r="C14" s="80" t="s">
        <v>13</v>
      </c>
      <c r="D14" s="100" t="s">
        <v>51</v>
      </c>
      <c r="F14" s="79">
        <v>1</v>
      </c>
      <c r="G14" s="107">
        <v>0.97</v>
      </c>
      <c r="H14" s="76">
        <f t="shared" si="0"/>
        <v>0.97</v>
      </c>
      <c r="I14" s="99" t="s">
        <v>108</v>
      </c>
      <c r="K14" s="79">
        <v>1</v>
      </c>
      <c r="L14" s="107">
        <v>0.85</v>
      </c>
      <c r="M14" s="76">
        <f t="shared" si="1"/>
        <v>0.85</v>
      </c>
      <c r="N14" s="99" t="s">
        <v>72</v>
      </c>
      <c r="P14" s="77"/>
      <c r="Q14" s="78"/>
      <c r="R14" s="76">
        <f t="shared" si="2"/>
        <v>0</v>
      </c>
      <c r="S14" s="99"/>
    </row>
    <row r="15" spans="1:19" ht="122.25" customHeight="1">
      <c r="A15" s="74">
        <v>12</v>
      </c>
      <c r="B15" s="80" t="s">
        <v>3</v>
      </c>
      <c r="C15" s="80" t="s">
        <v>56</v>
      </c>
      <c r="D15" s="100" t="s">
        <v>52</v>
      </c>
      <c r="F15" s="79">
        <v>1</v>
      </c>
      <c r="G15" s="107">
        <v>0.4</v>
      </c>
      <c r="H15" s="76">
        <f t="shared" si="0"/>
        <v>0.4</v>
      </c>
      <c r="I15" s="99" t="s">
        <v>97</v>
      </c>
      <c r="K15" s="79">
        <v>1</v>
      </c>
      <c r="L15" s="107">
        <v>0.7</v>
      </c>
      <c r="M15" s="76">
        <f t="shared" si="1"/>
        <v>0.7</v>
      </c>
      <c r="N15" s="99" t="s">
        <v>101</v>
      </c>
      <c r="P15" s="77"/>
      <c r="Q15" s="78"/>
      <c r="R15" s="76">
        <f t="shared" si="2"/>
        <v>0</v>
      </c>
      <c r="S15" s="99"/>
    </row>
    <row r="16" spans="1:19" ht="60.75" customHeight="1">
      <c r="A16" s="74">
        <v>13</v>
      </c>
      <c r="B16" s="80" t="s">
        <v>3</v>
      </c>
      <c r="C16" s="80" t="s">
        <v>56</v>
      </c>
      <c r="D16" s="100" t="s">
        <v>14</v>
      </c>
      <c r="F16" s="79">
        <v>1</v>
      </c>
      <c r="G16" s="107">
        <v>0.8</v>
      </c>
      <c r="H16" s="76">
        <f t="shared" si="0"/>
        <v>0.8</v>
      </c>
      <c r="I16" s="99" t="s">
        <v>98</v>
      </c>
      <c r="K16" s="79">
        <v>1</v>
      </c>
      <c r="L16" s="107">
        <v>0.85</v>
      </c>
      <c r="M16" s="76">
        <f t="shared" si="1"/>
        <v>0.85</v>
      </c>
      <c r="N16" s="99" t="s">
        <v>98</v>
      </c>
      <c r="P16" s="77"/>
      <c r="Q16" s="78"/>
      <c r="R16" s="76">
        <f t="shared" si="2"/>
        <v>0</v>
      </c>
      <c r="S16" s="99"/>
    </row>
    <row r="17" spans="1:19" ht="52.5" customHeight="1">
      <c r="A17" s="74">
        <v>14</v>
      </c>
      <c r="B17" s="80" t="s">
        <v>3</v>
      </c>
      <c r="C17" s="80" t="s">
        <v>56</v>
      </c>
      <c r="D17" s="100" t="s">
        <v>53</v>
      </c>
      <c r="F17" s="79">
        <v>1</v>
      </c>
      <c r="G17" s="107">
        <v>0.5</v>
      </c>
      <c r="H17" s="76">
        <f t="shared" si="0"/>
        <v>0.5</v>
      </c>
      <c r="I17" s="99" t="s">
        <v>100</v>
      </c>
      <c r="K17" s="79">
        <v>1</v>
      </c>
      <c r="L17" s="107">
        <v>0.7</v>
      </c>
      <c r="M17" s="76">
        <f t="shared" si="1"/>
        <v>0.7</v>
      </c>
      <c r="N17" s="99" t="s">
        <v>99</v>
      </c>
      <c r="P17" s="77"/>
      <c r="Q17" s="78"/>
      <c r="R17" s="76">
        <f t="shared" si="2"/>
        <v>0</v>
      </c>
      <c r="S17" s="99"/>
    </row>
    <row r="18" spans="1:19" ht="63" customHeight="1">
      <c r="A18" s="74">
        <v>15</v>
      </c>
      <c r="B18" s="80" t="s">
        <v>316</v>
      </c>
      <c r="C18" s="80" t="s">
        <v>317</v>
      </c>
      <c r="D18" s="100" t="s">
        <v>318</v>
      </c>
      <c r="F18" s="77">
        <v>1</v>
      </c>
      <c r="G18" s="78">
        <v>0.95</v>
      </c>
      <c r="H18" s="76">
        <f t="shared" si="0"/>
        <v>0.95</v>
      </c>
      <c r="I18" s="99" t="s">
        <v>702</v>
      </c>
      <c r="K18" s="77">
        <v>1</v>
      </c>
      <c r="L18" s="78">
        <v>0.98</v>
      </c>
      <c r="M18" s="76">
        <f t="shared" si="1"/>
        <v>0.98</v>
      </c>
      <c r="N18" s="100" t="s">
        <v>406</v>
      </c>
      <c r="P18" s="77"/>
      <c r="Q18" s="78"/>
      <c r="R18" s="76">
        <f t="shared" si="2"/>
        <v>0</v>
      </c>
      <c r="S18" s="99"/>
    </row>
    <row r="19" spans="1:19" ht="76.5" customHeight="1">
      <c r="A19" s="74">
        <v>16</v>
      </c>
      <c r="B19" s="80" t="s">
        <v>316</v>
      </c>
      <c r="C19" s="80" t="s">
        <v>317</v>
      </c>
      <c r="D19" s="100" t="s">
        <v>320</v>
      </c>
      <c r="F19" s="77">
        <v>1</v>
      </c>
      <c r="G19" s="78">
        <v>0.9</v>
      </c>
      <c r="H19" s="76">
        <f t="shared" si="0"/>
        <v>0.9</v>
      </c>
      <c r="I19" s="99" t="s">
        <v>703</v>
      </c>
      <c r="K19" s="77">
        <v>1</v>
      </c>
      <c r="L19" s="78">
        <v>1</v>
      </c>
      <c r="M19" s="76">
        <f t="shared" si="1"/>
        <v>1</v>
      </c>
      <c r="N19" s="100"/>
      <c r="P19" s="77"/>
      <c r="Q19" s="78"/>
      <c r="R19" s="76">
        <f t="shared" si="2"/>
        <v>0</v>
      </c>
      <c r="S19" s="99"/>
    </row>
    <row r="20" spans="1:19" ht="87" customHeight="1">
      <c r="A20" s="74" t="s">
        <v>322</v>
      </c>
      <c r="B20" s="80" t="s">
        <v>316</v>
      </c>
      <c r="C20" s="80" t="s">
        <v>317</v>
      </c>
      <c r="D20" s="100" t="s">
        <v>323</v>
      </c>
      <c r="F20" s="77">
        <v>1</v>
      </c>
      <c r="G20" s="78">
        <v>0.95</v>
      </c>
      <c r="H20" s="76">
        <f t="shared" si="0"/>
        <v>0.95</v>
      </c>
      <c r="I20" s="99" t="s">
        <v>707</v>
      </c>
      <c r="K20" s="77">
        <v>1</v>
      </c>
      <c r="L20" s="78">
        <v>1</v>
      </c>
      <c r="M20" s="76">
        <f t="shared" si="1"/>
        <v>1</v>
      </c>
      <c r="N20" s="100"/>
      <c r="P20" s="77"/>
      <c r="Q20" s="78"/>
      <c r="R20" s="76">
        <f t="shared" si="2"/>
        <v>0</v>
      </c>
      <c r="S20" s="99"/>
    </row>
    <row r="21" spans="1:19" ht="57.75" customHeight="1">
      <c r="A21" s="74">
        <v>18</v>
      </c>
      <c r="B21" s="80" t="s">
        <v>316</v>
      </c>
      <c r="C21" s="80" t="s">
        <v>317</v>
      </c>
      <c r="D21" s="100" t="s">
        <v>325</v>
      </c>
      <c r="F21" s="77">
        <v>1</v>
      </c>
      <c r="G21" s="78">
        <v>0.4</v>
      </c>
      <c r="H21" s="76">
        <f t="shared" si="0"/>
        <v>0.4</v>
      </c>
      <c r="I21" s="99" t="s">
        <v>407</v>
      </c>
      <c r="K21" s="77">
        <v>1</v>
      </c>
      <c r="L21" s="78">
        <v>1</v>
      </c>
      <c r="M21" s="76">
        <f t="shared" si="1"/>
        <v>1</v>
      </c>
      <c r="N21" s="100"/>
      <c r="P21" s="77"/>
      <c r="Q21" s="78"/>
      <c r="R21" s="76">
        <f t="shared" si="2"/>
        <v>0</v>
      </c>
      <c r="S21" s="99"/>
    </row>
    <row r="22" spans="1:19" ht="52.5" customHeight="1">
      <c r="A22" s="74">
        <v>19</v>
      </c>
      <c r="B22" s="80" t="s">
        <v>316</v>
      </c>
      <c r="C22" s="80" t="s">
        <v>317</v>
      </c>
      <c r="D22" s="100" t="s">
        <v>327</v>
      </c>
      <c r="F22" s="77">
        <v>1</v>
      </c>
      <c r="G22" s="78">
        <v>0.5</v>
      </c>
      <c r="H22" s="76">
        <f t="shared" si="0"/>
        <v>0.5</v>
      </c>
      <c r="I22" s="99" t="s">
        <v>328</v>
      </c>
      <c r="K22" s="77">
        <v>1</v>
      </c>
      <c r="L22" s="78">
        <v>1</v>
      </c>
      <c r="M22" s="76">
        <f t="shared" si="1"/>
        <v>1</v>
      </c>
      <c r="N22" s="99"/>
      <c r="P22" s="77"/>
      <c r="Q22" s="78"/>
      <c r="R22" s="76">
        <f t="shared" si="2"/>
        <v>0</v>
      </c>
      <c r="S22" s="99"/>
    </row>
    <row r="23" spans="1:19" ht="56.25" customHeight="1">
      <c r="A23" s="74">
        <v>20</v>
      </c>
      <c r="B23" s="80" t="s">
        <v>316</v>
      </c>
      <c r="C23" s="80" t="s">
        <v>317</v>
      </c>
      <c r="D23" s="100" t="s">
        <v>330</v>
      </c>
      <c r="F23" s="77">
        <v>1</v>
      </c>
      <c r="G23" s="78">
        <v>0.5</v>
      </c>
      <c r="H23" s="76">
        <f t="shared" si="0"/>
        <v>0.5</v>
      </c>
      <c r="I23" s="99" t="s">
        <v>424</v>
      </c>
      <c r="K23" s="77">
        <v>1</v>
      </c>
      <c r="L23" s="78">
        <v>1</v>
      </c>
      <c r="M23" s="76">
        <f t="shared" si="1"/>
        <v>1</v>
      </c>
      <c r="N23" s="100"/>
      <c r="P23" s="77"/>
      <c r="Q23" s="78"/>
      <c r="R23" s="76">
        <f t="shared" si="2"/>
        <v>0</v>
      </c>
      <c r="S23" s="99"/>
    </row>
    <row r="24" spans="1:19" ht="54" customHeight="1">
      <c r="A24" s="74">
        <v>21</v>
      </c>
      <c r="B24" s="80" t="s">
        <v>316</v>
      </c>
      <c r="C24" s="80" t="s">
        <v>317</v>
      </c>
      <c r="D24" s="100" t="s">
        <v>332</v>
      </c>
      <c r="F24" s="77"/>
      <c r="G24" s="78"/>
      <c r="H24" s="76"/>
      <c r="I24" s="99"/>
      <c r="K24" s="77"/>
      <c r="L24" s="78"/>
      <c r="M24" s="76"/>
      <c r="N24" s="100"/>
      <c r="P24" s="77"/>
      <c r="Q24" s="78"/>
      <c r="R24" s="76"/>
      <c r="S24" s="99"/>
    </row>
    <row r="25" spans="1:19" ht="88.5" customHeight="1">
      <c r="A25" s="74">
        <v>22</v>
      </c>
      <c r="B25" s="80" t="s">
        <v>316</v>
      </c>
      <c r="C25" s="80" t="s">
        <v>317</v>
      </c>
      <c r="D25" s="100" t="s">
        <v>333</v>
      </c>
      <c r="F25" s="77">
        <v>1</v>
      </c>
      <c r="G25" s="83">
        <v>0.4</v>
      </c>
      <c r="H25" s="76">
        <f t="shared" si="0"/>
        <v>0.4</v>
      </c>
      <c r="I25" s="103" t="s">
        <v>409</v>
      </c>
      <c r="K25" s="77">
        <v>1</v>
      </c>
      <c r="L25" s="78">
        <v>1</v>
      </c>
      <c r="M25" s="76">
        <f t="shared" si="1"/>
        <v>1</v>
      </c>
      <c r="N25" s="100"/>
      <c r="P25" s="77"/>
      <c r="Q25" s="78"/>
      <c r="R25" s="76">
        <f t="shared" si="2"/>
        <v>0</v>
      </c>
      <c r="S25" s="99"/>
    </row>
    <row r="26" spans="1:19" ht="50.25" customHeight="1">
      <c r="A26" s="74">
        <v>23</v>
      </c>
      <c r="B26" s="80" t="s">
        <v>316</v>
      </c>
      <c r="C26" s="80" t="s">
        <v>317</v>
      </c>
      <c r="D26" s="100" t="s">
        <v>336</v>
      </c>
      <c r="F26" s="77">
        <v>1</v>
      </c>
      <c r="G26" s="78">
        <v>0.2</v>
      </c>
      <c r="H26" s="76">
        <f t="shared" si="0"/>
        <v>0.2</v>
      </c>
      <c r="I26" s="103" t="s">
        <v>337</v>
      </c>
      <c r="J26" s="97" t="s">
        <v>322</v>
      </c>
      <c r="K26" s="77">
        <v>1</v>
      </c>
      <c r="L26" s="78">
        <v>1</v>
      </c>
      <c r="M26" s="76">
        <f t="shared" si="1"/>
        <v>1</v>
      </c>
      <c r="N26" s="100"/>
      <c r="P26" s="77"/>
      <c r="Q26" s="78"/>
      <c r="R26" s="76">
        <f t="shared" si="2"/>
        <v>0</v>
      </c>
      <c r="S26" s="99"/>
    </row>
    <row r="27" spans="1:19" ht="51.75" customHeight="1">
      <c r="A27" s="74">
        <v>24</v>
      </c>
      <c r="B27" s="80" t="s">
        <v>316</v>
      </c>
      <c r="C27" s="80" t="s">
        <v>317</v>
      </c>
      <c r="D27" s="100" t="s">
        <v>339</v>
      </c>
      <c r="F27" s="77">
        <v>1</v>
      </c>
      <c r="G27" s="78">
        <v>0.2</v>
      </c>
      <c r="H27" s="76">
        <f t="shared" si="0"/>
        <v>0.2</v>
      </c>
      <c r="I27" s="103" t="s">
        <v>337</v>
      </c>
      <c r="K27" s="77">
        <v>1</v>
      </c>
      <c r="L27" s="78">
        <v>1</v>
      </c>
      <c r="M27" s="76">
        <f t="shared" si="1"/>
        <v>1</v>
      </c>
      <c r="N27" s="100"/>
      <c r="P27" s="77"/>
      <c r="Q27" s="78"/>
      <c r="R27" s="76">
        <f t="shared" si="2"/>
        <v>0</v>
      </c>
      <c r="S27" s="99"/>
    </row>
    <row r="28" spans="1:19" ht="59.25" customHeight="1">
      <c r="A28" s="74">
        <v>25</v>
      </c>
      <c r="B28" s="80" t="s">
        <v>316</v>
      </c>
      <c r="C28" s="80" t="s">
        <v>317</v>
      </c>
      <c r="D28" s="100" t="s">
        <v>341</v>
      </c>
      <c r="F28" s="77">
        <v>1</v>
      </c>
      <c r="G28" s="78">
        <v>0.2</v>
      </c>
      <c r="H28" s="76">
        <f t="shared" si="0"/>
        <v>0.2</v>
      </c>
      <c r="I28" s="103" t="s">
        <v>337</v>
      </c>
      <c r="K28" s="84">
        <v>1</v>
      </c>
      <c r="L28" s="83">
        <v>1</v>
      </c>
      <c r="M28" s="76">
        <f t="shared" si="1"/>
        <v>1</v>
      </c>
      <c r="N28" s="100"/>
      <c r="P28" s="77"/>
      <c r="Q28" s="78"/>
      <c r="R28" s="76">
        <f t="shared" si="2"/>
        <v>0</v>
      </c>
      <c r="S28" s="99"/>
    </row>
    <row r="29" spans="1:19" ht="45">
      <c r="A29" s="74">
        <v>26</v>
      </c>
      <c r="B29" s="80" t="s">
        <v>316</v>
      </c>
      <c r="C29" s="80" t="s">
        <v>317</v>
      </c>
      <c r="D29" s="100" t="s">
        <v>342</v>
      </c>
      <c r="F29" s="77">
        <v>1</v>
      </c>
      <c r="G29" s="78">
        <v>0.2</v>
      </c>
      <c r="H29" s="76">
        <f t="shared" si="0"/>
        <v>0.2</v>
      </c>
      <c r="I29" s="103" t="s">
        <v>337</v>
      </c>
      <c r="K29" s="84">
        <v>1</v>
      </c>
      <c r="L29" s="83">
        <v>1</v>
      </c>
      <c r="M29" s="76">
        <f t="shared" si="1"/>
        <v>1</v>
      </c>
      <c r="N29" s="100"/>
      <c r="P29" s="77"/>
      <c r="Q29" s="78"/>
      <c r="R29" s="76">
        <f t="shared" si="2"/>
        <v>0</v>
      </c>
      <c r="S29" s="99"/>
    </row>
    <row r="30" spans="1:19" ht="45">
      <c r="A30" s="74">
        <v>27</v>
      </c>
      <c r="B30" s="80" t="s">
        <v>316</v>
      </c>
      <c r="C30" s="80" t="s">
        <v>317</v>
      </c>
      <c r="D30" s="100" t="s">
        <v>344</v>
      </c>
      <c r="F30" s="84">
        <v>1</v>
      </c>
      <c r="G30" s="83">
        <v>0.5</v>
      </c>
      <c r="H30" s="76">
        <f t="shared" si="0"/>
        <v>0.5</v>
      </c>
      <c r="I30" s="99" t="s">
        <v>328</v>
      </c>
      <c r="K30" s="84">
        <v>1</v>
      </c>
      <c r="L30" s="83">
        <v>1</v>
      </c>
      <c r="M30" s="76">
        <f t="shared" si="1"/>
        <v>1</v>
      </c>
      <c r="N30" s="99"/>
      <c r="P30" s="84"/>
      <c r="Q30" s="83"/>
      <c r="R30" s="76">
        <f t="shared" si="2"/>
        <v>0</v>
      </c>
      <c r="S30" s="99"/>
    </row>
    <row r="31" spans="1:19" ht="208.5" customHeight="1">
      <c r="A31" s="74">
        <v>28</v>
      </c>
      <c r="B31" s="80" t="s">
        <v>316</v>
      </c>
      <c r="C31" s="80" t="s">
        <v>346</v>
      </c>
      <c r="D31" s="100" t="s">
        <v>347</v>
      </c>
      <c r="F31" s="54">
        <v>1</v>
      </c>
      <c r="G31" s="55">
        <v>0.26</v>
      </c>
      <c r="H31" s="76">
        <f t="shared" si="0"/>
        <v>0.26</v>
      </c>
      <c r="I31" s="102" t="s">
        <v>420</v>
      </c>
      <c r="K31" s="84">
        <v>1</v>
      </c>
      <c r="L31" s="83">
        <v>1</v>
      </c>
      <c r="M31" s="76">
        <f t="shared" si="1"/>
        <v>1</v>
      </c>
      <c r="N31" s="100"/>
      <c r="P31" s="77"/>
      <c r="Q31" s="78"/>
      <c r="R31" s="76">
        <f t="shared" si="2"/>
        <v>0</v>
      </c>
      <c r="S31" s="100"/>
    </row>
    <row r="32" spans="1:19" ht="63" customHeight="1">
      <c r="A32" s="74">
        <v>29</v>
      </c>
      <c r="B32" s="80" t="s">
        <v>316</v>
      </c>
      <c r="C32" s="80" t="s">
        <v>346</v>
      </c>
      <c r="D32" s="100" t="s">
        <v>350</v>
      </c>
      <c r="F32" s="84">
        <v>1</v>
      </c>
      <c r="G32" s="83">
        <v>0.4</v>
      </c>
      <c r="H32" s="76">
        <f t="shared" si="0"/>
        <v>0.4</v>
      </c>
      <c r="I32" s="99" t="s">
        <v>351</v>
      </c>
      <c r="K32" s="84">
        <v>1</v>
      </c>
      <c r="L32" s="83">
        <v>1</v>
      </c>
      <c r="M32" s="76">
        <f t="shared" si="1"/>
        <v>1</v>
      </c>
      <c r="N32" s="100"/>
      <c r="P32" s="77"/>
      <c r="Q32" s="78"/>
      <c r="R32" s="76">
        <f t="shared" si="2"/>
        <v>0</v>
      </c>
      <c r="S32" s="99"/>
    </row>
    <row r="33" spans="1:19" ht="102" customHeight="1">
      <c r="A33" s="74">
        <v>30</v>
      </c>
      <c r="B33" s="80" t="s">
        <v>316</v>
      </c>
      <c r="C33" s="80" t="s">
        <v>346</v>
      </c>
      <c r="D33" s="100" t="s">
        <v>353</v>
      </c>
      <c r="F33" s="77">
        <v>1</v>
      </c>
      <c r="G33" s="78">
        <v>0.2</v>
      </c>
      <c r="H33" s="76">
        <f t="shared" si="0"/>
        <v>0.2</v>
      </c>
      <c r="I33" s="99" t="s">
        <v>354</v>
      </c>
      <c r="K33" s="77">
        <v>1</v>
      </c>
      <c r="L33" s="78">
        <v>1</v>
      </c>
      <c r="M33" s="76">
        <f t="shared" si="1"/>
        <v>1</v>
      </c>
      <c r="N33" s="100"/>
      <c r="P33" s="77"/>
      <c r="Q33" s="78"/>
      <c r="R33" s="76">
        <f t="shared" si="2"/>
        <v>0</v>
      </c>
      <c r="S33" s="99"/>
    </row>
    <row r="34" spans="1:19" ht="135.75" customHeight="1">
      <c r="A34" s="74">
        <v>31</v>
      </c>
      <c r="B34" s="80" t="s">
        <v>316</v>
      </c>
      <c r="C34" s="80" t="s">
        <v>346</v>
      </c>
      <c r="D34" s="100" t="s">
        <v>356</v>
      </c>
      <c r="F34" s="77">
        <v>1</v>
      </c>
      <c r="G34" s="78">
        <v>0.2</v>
      </c>
      <c r="H34" s="76">
        <f t="shared" si="0"/>
        <v>0.2</v>
      </c>
      <c r="I34" s="99" t="s">
        <v>357</v>
      </c>
      <c r="K34" s="77">
        <v>1</v>
      </c>
      <c r="L34" s="78">
        <v>1</v>
      </c>
      <c r="M34" s="76">
        <f t="shared" si="1"/>
        <v>1</v>
      </c>
      <c r="N34" s="100"/>
      <c r="P34" s="77"/>
      <c r="Q34" s="78"/>
      <c r="R34" s="76">
        <f t="shared" si="2"/>
        <v>0</v>
      </c>
      <c r="S34" s="99"/>
    </row>
    <row r="35" spans="1:19" ht="114" customHeight="1">
      <c r="A35" s="74">
        <v>32</v>
      </c>
      <c r="B35" s="80" t="s">
        <v>316</v>
      </c>
      <c r="C35" s="80" t="s">
        <v>346</v>
      </c>
      <c r="D35" s="100" t="s">
        <v>359</v>
      </c>
      <c r="F35" s="77">
        <v>1</v>
      </c>
      <c r="G35" s="78">
        <v>0.4</v>
      </c>
      <c r="H35" s="76">
        <f t="shared" si="0"/>
        <v>0.4</v>
      </c>
      <c r="I35" s="99" t="s">
        <v>360</v>
      </c>
      <c r="K35" s="77">
        <v>1</v>
      </c>
      <c r="L35" s="78">
        <v>1</v>
      </c>
      <c r="M35" s="76">
        <f t="shared" si="1"/>
        <v>1</v>
      </c>
      <c r="N35" s="100"/>
      <c r="P35" s="77"/>
      <c r="Q35" s="78"/>
      <c r="R35" s="76">
        <f t="shared" si="2"/>
        <v>0</v>
      </c>
      <c r="S35" s="99"/>
    </row>
    <row r="36" spans="1:19" ht="116.25" customHeight="1">
      <c r="A36" s="74">
        <v>33</v>
      </c>
      <c r="B36" s="108" t="s">
        <v>316</v>
      </c>
      <c r="C36" s="108" t="s">
        <v>346</v>
      </c>
      <c r="D36" s="106" t="s">
        <v>362</v>
      </c>
      <c r="F36" s="77">
        <v>1</v>
      </c>
      <c r="G36" s="78">
        <v>0.4</v>
      </c>
      <c r="H36" s="76">
        <f t="shared" si="0"/>
        <v>0.4</v>
      </c>
      <c r="I36" s="99" t="s">
        <v>363</v>
      </c>
      <c r="K36" s="77">
        <v>1</v>
      </c>
      <c r="L36" s="78">
        <v>1</v>
      </c>
      <c r="M36" s="76">
        <f t="shared" si="1"/>
        <v>1</v>
      </c>
      <c r="N36" s="100"/>
      <c r="P36" s="77"/>
      <c r="Q36" s="78"/>
      <c r="R36" s="76">
        <f t="shared" si="2"/>
        <v>0</v>
      </c>
      <c r="S36" s="99"/>
    </row>
    <row r="37" spans="1:19" ht="96.75" customHeight="1">
      <c r="A37" s="74">
        <v>34</v>
      </c>
      <c r="B37" s="80" t="s">
        <v>316</v>
      </c>
      <c r="C37" s="80" t="s">
        <v>346</v>
      </c>
      <c r="D37" s="100" t="s">
        <v>365</v>
      </c>
      <c r="F37" s="77">
        <v>1</v>
      </c>
      <c r="G37" s="78">
        <v>0.4</v>
      </c>
      <c r="H37" s="76">
        <f t="shared" si="0"/>
        <v>0.4</v>
      </c>
      <c r="I37" s="100" t="s">
        <v>366</v>
      </c>
      <c r="K37" s="77">
        <v>1</v>
      </c>
      <c r="L37" s="78">
        <v>1</v>
      </c>
      <c r="M37" s="76">
        <f t="shared" si="1"/>
        <v>1</v>
      </c>
      <c r="N37" s="100"/>
      <c r="P37" s="77"/>
      <c r="Q37" s="78"/>
      <c r="R37" s="76">
        <f t="shared" si="2"/>
        <v>0</v>
      </c>
      <c r="S37" s="99"/>
    </row>
    <row r="38" spans="1:19" ht="54.75" customHeight="1">
      <c r="A38" s="74">
        <v>35</v>
      </c>
      <c r="B38" s="80" t="s">
        <v>316</v>
      </c>
      <c r="C38" s="80" t="s">
        <v>346</v>
      </c>
      <c r="D38" s="100" t="s">
        <v>368</v>
      </c>
      <c r="F38" s="77">
        <v>1</v>
      </c>
      <c r="G38" s="78">
        <v>0.4</v>
      </c>
      <c r="H38" s="76">
        <f t="shared" si="0"/>
        <v>0.4</v>
      </c>
      <c r="I38" s="99" t="s">
        <v>369</v>
      </c>
      <c r="K38" s="77">
        <v>1</v>
      </c>
      <c r="L38" s="78">
        <v>1</v>
      </c>
      <c r="M38" s="76">
        <f t="shared" si="1"/>
        <v>1</v>
      </c>
      <c r="N38" s="100"/>
      <c r="P38" s="77"/>
      <c r="Q38" s="78"/>
      <c r="R38" s="76">
        <f t="shared" si="2"/>
        <v>0</v>
      </c>
      <c r="S38" s="99"/>
    </row>
    <row r="39" spans="1:19" ht="138" customHeight="1">
      <c r="A39" s="74">
        <v>36</v>
      </c>
      <c r="B39" s="80" t="s">
        <v>316</v>
      </c>
      <c r="C39" s="80" t="s">
        <v>346</v>
      </c>
      <c r="D39" s="100" t="s">
        <v>371</v>
      </c>
      <c r="F39" s="77">
        <v>1</v>
      </c>
      <c r="G39" s="78">
        <v>1</v>
      </c>
      <c r="H39" s="76">
        <f t="shared" si="0"/>
        <v>1</v>
      </c>
      <c r="I39" s="99"/>
      <c r="K39" s="77">
        <v>1</v>
      </c>
      <c r="L39" s="78">
        <v>1</v>
      </c>
      <c r="M39" s="76">
        <f t="shared" si="1"/>
        <v>1</v>
      </c>
      <c r="N39" s="100"/>
      <c r="P39" s="77"/>
      <c r="Q39" s="78"/>
      <c r="R39" s="76">
        <f t="shared" si="2"/>
        <v>0</v>
      </c>
      <c r="S39" s="99"/>
    </row>
    <row r="40" spans="1:19" ht="54" customHeight="1">
      <c r="A40" s="74">
        <v>37</v>
      </c>
      <c r="B40" s="80" t="s">
        <v>316</v>
      </c>
      <c r="C40" s="80" t="s">
        <v>346</v>
      </c>
      <c r="D40" s="100" t="s">
        <v>372</v>
      </c>
      <c r="F40" s="77">
        <v>1</v>
      </c>
      <c r="G40" s="78">
        <v>0.1</v>
      </c>
      <c r="H40" s="76">
        <f t="shared" si="0"/>
        <v>0.1</v>
      </c>
      <c r="I40" s="99" t="s">
        <v>373</v>
      </c>
      <c r="K40" s="77">
        <v>1</v>
      </c>
      <c r="L40" s="78">
        <v>1</v>
      </c>
      <c r="M40" s="76">
        <f t="shared" si="1"/>
        <v>1</v>
      </c>
      <c r="N40" s="100"/>
      <c r="P40" s="77"/>
      <c r="Q40" s="78"/>
      <c r="R40" s="76">
        <f t="shared" si="2"/>
        <v>0</v>
      </c>
      <c r="S40" s="99"/>
    </row>
    <row r="41" spans="1:19" ht="85.5" customHeight="1">
      <c r="A41" s="74">
        <v>38</v>
      </c>
      <c r="B41" s="80" t="s">
        <v>316</v>
      </c>
      <c r="C41" s="80" t="s">
        <v>346</v>
      </c>
      <c r="D41" s="100" t="s">
        <v>375</v>
      </c>
      <c r="F41" s="77">
        <v>1</v>
      </c>
      <c r="G41" s="78">
        <v>0.3</v>
      </c>
      <c r="H41" s="76">
        <f t="shared" si="0"/>
        <v>0.3</v>
      </c>
      <c r="I41" s="99" t="s">
        <v>376</v>
      </c>
      <c r="K41" s="77">
        <v>1</v>
      </c>
      <c r="L41" s="78">
        <v>0.9</v>
      </c>
      <c r="M41" s="76">
        <f t="shared" si="1"/>
        <v>0.9</v>
      </c>
      <c r="N41" s="100" t="s">
        <v>413</v>
      </c>
      <c r="P41" s="77"/>
      <c r="Q41" s="78"/>
      <c r="R41" s="76">
        <f t="shared" si="2"/>
        <v>0</v>
      </c>
      <c r="S41" s="99"/>
    </row>
    <row r="42" spans="1:19" ht="60" customHeight="1">
      <c r="A42" s="74">
        <v>39</v>
      </c>
      <c r="B42" s="80" t="s">
        <v>316</v>
      </c>
      <c r="C42" s="80" t="s">
        <v>346</v>
      </c>
      <c r="D42" s="100" t="s">
        <v>378</v>
      </c>
      <c r="F42" s="77">
        <v>1</v>
      </c>
      <c r="G42" s="78">
        <v>0.1</v>
      </c>
      <c r="H42" s="76">
        <f t="shared" si="0"/>
        <v>0.1</v>
      </c>
      <c r="I42" s="99" t="s">
        <v>379</v>
      </c>
      <c r="K42" s="77">
        <v>1</v>
      </c>
      <c r="L42" s="78">
        <v>1</v>
      </c>
      <c r="M42" s="76">
        <f t="shared" si="1"/>
        <v>1</v>
      </c>
      <c r="N42" s="100"/>
      <c r="P42" s="77"/>
      <c r="Q42" s="78"/>
      <c r="R42" s="76">
        <f t="shared" si="2"/>
        <v>0</v>
      </c>
      <c r="S42" s="99"/>
    </row>
    <row r="43" spans="1:19" ht="80.25" customHeight="1">
      <c r="A43" s="74">
        <v>40</v>
      </c>
      <c r="B43" s="80" t="s">
        <v>316</v>
      </c>
      <c r="C43" s="80" t="s">
        <v>346</v>
      </c>
      <c r="D43" s="100" t="s">
        <v>381</v>
      </c>
      <c r="F43" s="54">
        <v>1</v>
      </c>
      <c r="G43" s="55">
        <v>1</v>
      </c>
      <c r="H43" s="109">
        <f t="shared" si="0"/>
        <v>1</v>
      </c>
      <c r="I43" s="102"/>
      <c r="K43" s="77">
        <v>1</v>
      </c>
      <c r="L43" s="78">
        <v>1</v>
      </c>
      <c r="M43" s="76">
        <f t="shared" si="1"/>
        <v>1</v>
      </c>
      <c r="N43" s="100"/>
      <c r="P43" s="77"/>
      <c r="Q43" s="78"/>
      <c r="R43" s="76">
        <f t="shared" si="2"/>
        <v>0</v>
      </c>
      <c r="S43" s="99"/>
    </row>
    <row r="44" spans="1:19" ht="98.25" customHeight="1">
      <c r="A44" s="74">
        <v>41</v>
      </c>
      <c r="B44" s="80" t="s">
        <v>316</v>
      </c>
      <c r="C44" s="80" t="s">
        <v>383</v>
      </c>
      <c r="D44" s="100" t="s">
        <v>384</v>
      </c>
      <c r="F44" s="54">
        <v>1</v>
      </c>
      <c r="G44" s="55">
        <v>0.2</v>
      </c>
      <c r="H44" s="76">
        <f t="shared" si="0"/>
        <v>0.2</v>
      </c>
      <c r="I44" s="99" t="s">
        <v>385</v>
      </c>
      <c r="K44" s="77">
        <v>1</v>
      </c>
      <c r="L44" s="78">
        <v>1</v>
      </c>
      <c r="M44" s="76">
        <f t="shared" si="1"/>
        <v>1</v>
      </c>
      <c r="N44" s="100"/>
      <c r="P44" s="77"/>
      <c r="Q44" s="78"/>
      <c r="R44" s="76">
        <f t="shared" si="2"/>
        <v>0</v>
      </c>
      <c r="S44" s="99"/>
    </row>
    <row r="45" spans="1:19" ht="198" customHeight="1">
      <c r="A45" s="74">
        <v>42</v>
      </c>
      <c r="B45" s="80" t="s">
        <v>316</v>
      </c>
      <c r="C45" s="80" t="s">
        <v>383</v>
      </c>
      <c r="D45" s="100" t="s">
        <v>387</v>
      </c>
      <c r="F45" s="54">
        <v>1</v>
      </c>
      <c r="G45" s="55">
        <v>0.5</v>
      </c>
      <c r="H45" s="76">
        <f t="shared" si="0"/>
        <v>0.5</v>
      </c>
      <c r="I45" s="99" t="s">
        <v>388</v>
      </c>
      <c r="K45" s="77">
        <v>1</v>
      </c>
      <c r="L45" s="78">
        <v>0.9</v>
      </c>
      <c r="M45" s="76">
        <f t="shared" si="1"/>
        <v>0.9</v>
      </c>
      <c r="N45" s="100" t="s">
        <v>425</v>
      </c>
      <c r="P45" s="77"/>
      <c r="Q45" s="78"/>
      <c r="R45" s="76">
        <f t="shared" si="2"/>
        <v>0</v>
      </c>
      <c r="S45" s="99"/>
    </row>
    <row r="46" spans="1:19" ht="123" customHeight="1">
      <c r="A46" s="74">
        <v>43</v>
      </c>
      <c r="B46" s="80" t="s">
        <v>316</v>
      </c>
      <c r="C46" s="80" t="s">
        <v>383</v>
      </c>
      <c r="D46" s="100" t="s">
        <v>390</v>
      </c>
      <c r="F46" s="54">
        <v>1</v>
      </c>
      <c r="G46" s="55">
        <v>0.2</v>
      </c>
      <c r="H46" s="76">
        <f t="shared" si="0"/>
        <v>0.2</v>
      </c>
      <c r="I46" s="99" t="s">
        <v>391</v>
      </c>
      <c r="K46" s="77">
        <v>1</v>
      </c>
      <c r="L46" s="78">
        <v>0.9</v>
      </c>
      <c r="M46" s="76">
        <f t="shared" si="1"/>
        <v>0.9</v>
      </c>
      <c r="N46" s="100" t="s">
        <v>426</v>
      </c>
      <c r="P46" s="77"/>
      <c r="Q46" s="78"/>
      <c r="R46" s="76">
        <f t="shared" si="2"/>
        <v>0</v>
      </c>
      <c r="S46" s="99"/>
    </row>
    <row r="47" spans="1:19" ht="101.25" customHeight="1">
      <c r="A47" s="74">
        <v>44</v>
      </c>
      <c r="B47" s="80" t="s">
        <v>316</v>
      </c>
      <c r="C47" s="80" t="s">
        <v>383</v>
      </c>
      <c r="D47" s="100" t="s">
        <v>393</v>
      </c>
      <c r="F47" s="54">
        <v>1</v>
      </c>
      <c r="G47" s="55">
        <v>0.65</v>
      </c>
      <c r="H47" s="76">
        <f t="shared" si="0"/>
        <v>0.65</v>
      </c>
      <c r="I47" s="102" t="s">
        <v>416</v>
      </c>
      <c r="K47" s="84">
        <v>1</v>
      </c>
      <c r="L47" s="83">
        <v>1</v>
      </c>
      <c r="M47" s="76">
        <f t="shared" si="1"/>
        <v>1</v>
      </c>
      <c r="N47" s="105"/>
      <c r="P47" s="77"/>
      <c r="Q47" s="78"/>
      <c r="R47" s="76">
        <f t="shared" si="2"/>
        <v>0</v>
      </c>
      <c r="S47" s="99"/>
    </row>
    <row r="48" spans="1:19" ht="116.25" customHeight="1">
      <c r="A48" s="74">
        <v>45</v>
      </c>
      <c r="B48" s="80" t="s">
        <v>316</v>
      </c>
      <c r="C48" s="80" t="s">
        <v>383</v>
      </c>
      <c r="D48" s="100" t="s">
        <v>396</v>
      </c>
      <c r="F48" s="54">
        <v>1</v>
      </c>
      <c r="G48" s="55">
        <v>1</v>
      </c>
      <c r="H48" s="76">
        <f t="shared" si="0"/>
        <v>1</v>
      </c>
      <c r="I48" s="102"/>
      <c r="K48" s="84">
        <v>1</v>
      </c>
      <c r="L48" s="83">
        <v>1</v>
      </c>
      <c r="M48" s="76">
        <f t="shared" si="1"/>
        <v>1</v>
      </c>
      <c r="N48" s="100"/>
      <c r="P48" s="77"/>
      <c r="Q48" s="78"/>
      <c r="R48" s="76">
        <f t="shared" si="2"/>
        <v>0</v>
      </c>
      <c r="S48" s="99"/>
    </row>
    <row r="49" spans="1:19" ht="250.5" customHeight="1">
      <c r="A49" s="74">
        <v>46</v>
      </c>
      <c r="B49" s="80" t="s">
        <v>316</v>
      </c>
      <c r="C49" s="80" t="s">
        <v>383</v>
      </c>
      <c r="D49" s="100" t="s">
        <v>397</v>
      </c>
      <c r="F49" s="54">
        <v>1</v>
      </c>
      <c r="G49" s="55">
        <v>0.3</v>
      </c>
      <c r="H49" s="76">
        <f t="shared" si="0"/>
        <v>0.3</v>
      </c>
      <c r="I49" s="99" t="s">
        <v>398</v>
      </c>
      <c r="K49" s="84">
        <v>1</v>
      </c>
      <c r="L49" s="83">
        <v>1</v>
      </c>
      <c r="M49" s="76">
        <f t="shared" si="1"/>
        <v>1</v>
      </c>
      <c r="N49" s="100"/>
      <c r="P49" s="77"/>
      <c r="Q49" s="78"/>
      <c r="R49" s="76">
        <f t="shared" si="2"/>
        <v>0</v>
      </c>
      <c r="S49" s="99"/>
    </row>
    <row r="50" spans="1:19" ht="272.25" customHeight="1">
      <c r="A50" s="74">
        <v>47</v>
      </c>
      <c r="B50" s="80" t="s">
        <v>316</v>
      </c>
      <c r="C50" s="80" t="s">
        <v>383</v>
      </c>
      <c r="D50" s="100" t="s">
        <v>400</v>
      </c>
      <c r="F50" s="54">
        <v>1</v>
      </c>
      <c r="G50" s="55">
        <v>0.2</v>
      </c>
      <c r="H50" s="76">
        <f t="shared" si="0"/>
        <v>0.2</v>
      </c>
      <c r="I50" s="99" t="s">
        <v>401</v>
      </c>
      <c r="K50" s="77">
        <v>1</v>
      </c>
      <c r="L50" s="78">
        <v>0.9</v>
      </c>
      <c r="M50" s="76">
        <f t="shared" si="1"/>
        <v>0.9</v>
      </c>
      <c r="N50" s="100" t="s">
        <v>427</v>
      </c>
      <c r="P50" s="77"/>
      <c r="Q50" s="78"/>
      <c r="R50" s="76">
        <f t="shared" si="2"/>
        <v>0</v>
      </c>
      <c r="S50" s="99"/>
    </row>
    <row r="51" spans="1:19" ht="137.25" customHeight="1">
      <c r="A51" s="74">
        <v>48</v>
      </c>
      <c r="B51" s="80" t="s">
        <v>316</v>
      </c>
      <c r="C51" s="80" t="s">
        <v>383</v>
      </c>
      <c r="D51" s="100" t="s">
        <v>403</v>
      </c>
      <c r="F51" s="54">
        <v>1</v>
      </c>
      <c r="G51" s="55">
        <v>0.1</v>
      </c>
      <c r="H51" s="76">
        <f t="shared" si="0"/>
        <v>0.1</v>
      </c>
      <c r="I51" s="101" t="s">
        <v>404</v>
      </c>
      <c r="K51" s="77">
        <v>1</v>
      </c>
      <c r="L51" s="78">
        <v>1</v>
      </c>
      <c r="M51" s="76">
        <f t="shared" si="1"/>
        <v>1</v>
      </c>
      <c r="N51" s="100"/>
      <c r="P51" s="77"/>
      <c r="Q51" s="78"/>
      <c r="R51" s="76">
        <f t="shared" si="2"/>
        <v>0</v>
      </c>
      <c r="S51" s="99"/>
    </row>
    <row r="52" spans="1:19" ht="297" customHeight="1">
      <c r="A52" s="74">
        <v>49</v>
      </c>
      <c r="B52" s="80" t="s">
        <v>186</v>
      </c>
      <c r="C52" s="80" t="s">
        <v>187</v>
      </c>
      <c r="D52" s="100" t="s">
        <v>188</v>
      </c>
      <c r="F52" s="77">
        <v>1</v>
      </c>
      <c r="G52" s="78">
        <v>0.3</v>
      </c>
      <c r="H52" s="76">
        <f aca="true" t="shared" si="3" ref="H52:H59">F52*G52</f>
        <v>0.3</v>
      </c>
      <c r="I52" s="99" t="s">
        <v>227</v>
      </c>
      <c r="K52" s="77">
        <v>1</v>
      </c>
      <c r="L52" s="78">
        <v>1</v>
      </c>
      <c r="M52" s="76">
        <f aca="true" t="shared" si="4" ref="M52:M59">K52*L52</f>
        <v>1</v>
      </c>
      <c r="N52" s="100" t="s">
        <v>190</v>
      </c>
      <c r="P52" s="77"/>
      <c r="Q52" s="78"/>
      <c r="R52" s="76">
        <f aca="true" t="shared" si="5" ref="R52:R64">P52*Q52</f>
        <v>0</v>
      </c>
      <c r="S52" s="99"/>
    </row>
    <row r="53" spans="1:19" ht="140.25" customHeight="1">
      <c r="A53" s="74">
        <v>50</v>
      </c>
      <c r="B53" s="80" t="s">
        <v>186</v>
      </c>
      <c r="C53" s="80" t="s">
        <v>187</v>
      </c>
      <c r="D53" s="100" t="s">
        <v>191</v>
      </c>
      <c r="F53" s="77">
        <v>1</v>
      </c>
      <c r="G53" s="78">
        <v>0.8</v>
      </c>
      <c r="H53" s="76">
        <f t="shared" si="3"/>
        <v>0.8</v>
      </c>
      <c r="I53" s="99" t="s">
        <v>192</v>
      </c>
      <c r="K53" s="77">
        <v>1</v>
      </c>
      <c r="L53" s="78">
        <v>1</v>
      </c>
      <c r="M53" s="76">
        <f t="shared" si="4"/>
        <v>1</v>
      </c>
      <c r="N53" s="100" t="s">
        <v>193</v>
      </c>
      <c r="P53" s="77"/>
      <c r="Q53" s="78"/>
      <c r="R53" s="76">
        <f t="shared" si="5"/>
        <v>0</v>
      </c>
      <c r="S53" s="99"/>
    </row>
    <row r="54" spans="1:19" ht="169.5" customHeight="1">
      <c r="A54" s="74">
        <v>51</v>
      </c>
      <c r="B54" s="80" t="s">
        <v>186</v>
      </c>
      <c r="C54" s="80" t="s">
        <v>187</v>
      </c>
      <c r="D54" s="100" t="s">
        <v>194</v>
      </c>
      <c r="F54" s="77">
        <v>1</v>
      </c>
      <c r="G54" s="78">
        <v>0.1</v>
      </c>
      <c r="H54" s="76">
        <f t="shared" si="3"/>
        <v>0.1</v>
      </c>
      <c r="I54" s="99" t="s">
        <v>195</v>
      </c>
      <c r="K54" s="77">
        <v>1</v>
      </c>
      <c r="L54" s="78">
        <v>0.95</v>
      </c>
      <c r="M54" s="76">
        <f t="shared" si="4"/>
        <v>0.95</v>
      </c>
      <c r="N54" s="100" t="s">
        <v>228</v>
      </c>
      <c r="P54" s="77"/>
      <c r="Q54" s="78"/>
      <c r="R54" s="76">
        <f t="shared" si="5"/>
        <v>0</v>
      </c>
      <c r="S54" s="99"/>
    </row>
    <row r="55" spans="1:19" ht="168.75" customHeight="1">
      <c r="A55" s="74">
        <v>52</v>
      </c>
      <c r="B55" s="80" t="s">
        <v>186</v>
      </c>
      <c r="C55" s="80" t="s">
        <v>187</v>
      </c>
      <c r="D55" s="100" t="s">
        <v>197</v>
      </c>
      <c r="F55" s="77">
        <v>1</v>
      </c>
      <c r="G55" s="78">
        <v>0.8</v>
      </c>
      <c r="H55" s="76">
        <f t="shared" si="3"/>
        <v>0.8</v>
      </c>
      <c r="I55" s="99" t="s">
        <v>229</v>
      </c>
      <c r="K55" s="77">
        <v>1</v>
      </c>
      <c r="L55" s="78">
        <v>1</v>
      </c>
      <c r="M55" s="76">
        <f t="shared" si="4"/>
        <v>1</v>
      </c>
      <c r="N55" s="100" t="s">
        <v>214</v>
      </c>
      <c r="P55" s="77"/>
      <c r="Q55" s="78"/>
      <c r="R55" s="76">
        <f t="shared" si="5"/>
        <v>0</v>
      </c>
      <c r="S55" s="99"/>
    </row>
    <row r="56" spans="1:19" ht="105">
      <c r="A56" s="74">
        <v>53</v>
      </c>
      <c r="B56" s="80" t="s">
        <v>186</v>
      </c>
      <c r="C56" s="80" t="s">
        <v>187</v>
      </c>
      <c r="D56" s="100" t="s">
        <v>200</v>
      </c>
      <c r="F56" s="77">
        <v>1</v>
      </c>
      <c r="G56" s="78">
        <v>0.85</v>
      </c>
      <c r="H56" s="76">
        <f t="shared" si="3"/>
        <v>0.85</v>
      </c>
      <c r="I56" s="99" t="s">
        <v>201</v>
      </c>
      <c r="K56" s="84">
        <v>1</v>
      </c>
      <c r="L56" s="83">
        <v>1</v>
      </c>
      <c r="M56" s="76">
        <f t="shared" si="4"/>
        <v>1</v>
      </c>
      <c r="N56" s="105" t="s">
        <v>193</v>
      </c>
      <c r="P56" s="77"/>
      <c r="Q56" s="78"/>
      <c r="R56" s="76">
        <f t="shared" si="5"/>
        <v>0</v>
      </c>
      <c r="S56" s="99"/>
    </row>
    <row r="57" spans="1:19" ht="156" customHeight="1">
      <c r="A57" s="74">
        <v>54</v>
      </c>
      <c r="B57" s="80" t="s">
        <v>186</v>
      </c>
      <c r="C57" s="80" t="s">
        <v>187</v>
      </c>
      <c r="D57" s="100" t="s">
        <v>202</v>
      </c>
      <c r="F57" s="77">
        <v>1</v>
      </c>
      <c r="G57" s="78">
        <v>0.7</v>
      </c>
      <c r="H57" s="76">
        <f t="shared" si="3"/>
        <v>0.7</v>
      </c>
      <c r="I57" s="100" t="s">
        <v>230</v>
      </c>
      <c r="K57" s="84">
        <v>1</v>
      </c>
      <c r="L57" s="83">
        <v>0.98</v>
      </c>
      <c r="M57" s="76">
        <f t="shared" si="4"/>
        <v>0.98</v>
      </c>
      <c r="N57" s="105" t="s">
        <v>224</v>
      </c>
      <c r="P57" s="77"/>
      <c r="Q57" s="78"/>
      <c r="R57" s="76">
        <f t="shared" si="5"/>
        <v>0</v>
      </c>
      <c r="S57" s="99"/>
    </row>
    <row r="58" spans="1:19" ht="270.75" customHeight="1">
      <c r="A58" s="74">
        <v>55</v>
      </c>
      <c r="B58" s="80" t="s">
        <v>186</v>
      </c>
      <c r="C58" s="80" t="s">
        <v>187</v>
      </c>
      <c r="D58" s="100" t="s">
        <v>205</v>
      </c>
      <c r="F58" s="77">
        <v>1</v>
      </c>
      <c r="G58" s="78">
        <v>0.5</v>
      </c>
      <c r="H58" s="76">
        <f t="shared" si="3"/>
        <v>0.5</v>
      </c>
      <c r="I58" s="99" t="s">
        <v>231</v>
      </c>
      <c r="K58" s="77">
        <v>1</v>
      </c>
      <c r="L58" s="78">
        <v>0.85</v>
      </c>
      <c r="M58" s="76">
        <f t="shared" si="4"/>
        <v>0.85</v>
      </c>
      <c r="N58" s="100" t="s">
        <v>232</v>
      </c>
      <c r="P58" s="77"/>
      <c r="Q58" s="78"/>
      <c r="R58" s="76">
        <f t="shared" si="5"/>
        <v>0</v>
      </c>
      <c r="S58" s="99"/>
    </row>
    <row r="59" spans="1:19" ht="64.5" customHeight="1">
      <c r="A59" s="74">
        <v>56</v>
      </c>
      <c r="B59" s="80" t="s">
        <v>186</v>
      </c>
      <c r="C59" s="80" t="s">
        <v>187</v>
      </c>
      <c r="D59" s="100" t="s">
        <v>207</v>
      </c>
      <c r="F59" s="77">
        <v>1</v>
      </c>
      <c r="G59" s="78">
        <v>1</v>
      </c>
      <c r="H59" s="76">
        <f t="shared" si="3"/>
        <v>1</v>
      </c>
      <c r="I59" s="99" t="s">
        <v>208</v>
      </c>
      <c r="K59" s="77">
        <v>1</v>
      </c>
      <c r="L59" s="78">
        <v>1</v>
      </c>
      <c r="M59" s="76">
        <f t="shared" si="4"/>
        <v>1</v>
      </c>
      <c r="N59" s="99" t="s">
        <v>219</v>
      </c>
      <c r="P59" s="77"/>
      <c r="Q59" s="78"/>
      <c r="R59" s="76">
        <f t="shared" si="5"/>
        <v>0</v>
      </c>
      <c r="S59" s="99"/>
    </row>
    <row r="60" spans="1:19" ht="147.75" customHeight="1">
      <c r="A60" s="74">
        <v>57</v>
      </c>
      <c r="B60" s="80" t="s">
        <v>15</v>
      </c>
      <c r="C60" s="80" t="s">
        <v>15</v>
      </c>
      <c r="D60" s="100" t="s">
        <v>16</v>
      </c>
      <c r="F60" s="52">
        <v>1</v>
      </c>
      <c r="G60" s="78">
        <v>0.85</v>
      </c>
      <c r="H60" s="76">
        <f>F60*G60</f>
        <v>0.85</v>
      </c>
      <c r="I60" s="99" t="s">
        <v>153</v>
      </c>
      <c r="K60" s="77">
        <v>1</v>
      </c>
      <c r="L60" s="78">
        <v>1</v>
      </c>
      <c r="M60" s="76">
        <f>K60*L60</f>
        <v>1</v>
      </c>
      <c r="N60" s="99" t="s">
        <v>154</v>
      </c>
      <c r="P60" s="77"/>
      <c r="Q60" s="78"/>
      <c r="R60" s="76">
        <f t="shared" si="5"/>
        <v>0</v>
      </c>
      <c r="S60" s="99"/>
    </row>
    <row r="61" spans="1:19" ht="360">
      <c r="A61" s="74">
        <v>58</v>
      </c>
      <c r="B61" s="80" t="s">
        <v>15</v>
      </c>
      <c r="C61" s="80" t="s">
        <v>15</v>
      </c>
      <c r="D61" s="100" t="s">
        <v>57</v>
      </c>
      <c r="F61" s="52">
        <v>1</v>
      </c>
      <c r="G61" s="78">
        <v>0.85</v>
      </c>
      <c r="H61" s="76">
        <f>F61*G61</f>
        <v>0.85</v>
      </c>
      <c r="I61" s="99" t="s">
        <v>155</v>
      </c>
      <c r="K61" s="52">
        <v>1</v>
      </c>
      <c r="L61" s="53">
        <v>0.85</v>
      </c>
      <c r="M61" s="109">
        <f>K61*L61</f>
        <v>0.85</v>
      </c>
      <c r="N61" s="100" t="s">
        <v>156</v>
      </c>
      <c r="P61" s="77"/>
      <c r="Q61" s="78"/>
      <c r="R61" s="76">
        <f t="shared" si="5"/>
        <v>0</v>
      </c>
      <c r="S61" s="99"/>
    </row>
    <row r="62" spans="1:19" ht="255.75" customHeight="1">
      <c r="A62" s="74">
        <v>59</v>
      </c>
      <c r="B62" s="80" t="s">
        <v>15</v>
      </c>
      <c r="C62" s="80" t="s">
        <v>15</v>
      </c>
      <c r="D62" s="100" t="s">
        <v>58</v>
      </c>
      <c r="F62" s="52">
        <v>1</v>
      </c>
      <c r="G62" s="78">
        <v>0.85</v>
      </c>
      <c r="H62" s="76">
        <f>F62*G62</f>
        <v>0.85</v>
      </c>
      <c r="I62" s="115" t="s">
        <v>163</v>
      </c>
      <c r="K62" s="77">
        <v>1</v>
      </c>
      <c r="L62" s="78">
        <v>0.8</v>
      </c>
      <c r="M62" s="76">
        <f>K62*L62</f>
        <v>0.8</v>
      </c>
      <c r="N62" s="99" t="s">
        <v>165</v>
      </c>
      <c r="P62" s="77"/>
      <c r="Q62" s="78"/>
      <c r="R62" s="76">
        <f t="shared" si="5"/>
        <v>0</v>
      </c>
      <c r="S62" s="99"/>
    </row>
    <row r="63" spans="1:19" ht="111.75" customHeight="1">
      <c r="A63" s="74">
        <v>60</v>
      </c>
      <c r="B63" s="80" t="s">
        <v>15</v>
      </c>
      <c r="C63" s="80" t="s">
        <v>15</v>
      </c>
      <c r="D63" s="100" t="s">
        <v>54</v>
      </c>
      <c r="F63" s="52">
        <v>1</v>
      </c>
      <c r="G63" s="78">
        <v>0.95</v>
      </c>
      <c r="H63" s="76">
        <f>F63*G63</f>
        <v>0.95</v>
      </c>
      <c r="I63" s="99" t="s">
        <v>159</v>
      </c>
      <c r="K63" s="77">
        <v>1</v>
      </c>
      <c r="L63" s="78">
        <v>1</v>
      </c>
      <c r="M63" s="76">
        <f>K63*L63</f>
        <v>1</v>
      </c>
      <c r="N63" s="99" t="s">
        <v>160</v>
      </c>
      <c r="P63" s="77"/>
      <c r="Q63" s="78"/>
      <c r="R63" s="76">
        <f t="shared" si="5"/>
        <v>0</v>
      </c>
      <c r="S63" s="99"/>
    </row>
    <row r="64" spans="1:19" ht="169.5" customHeight="1">
      <c r="A64" s="74">
        <v>61</v>
      </c>
      <c r="B64" s="80" t="s">
        <v>15</v>
      </c>
      <c r="C64" s="80" t="s">
        <v>15</v>
      </c>
      <c r="D64" s="100" t="s">
        <v>55</v>
      </c>
      <c r="F64" s="52">
        <v>1</v>
      </c>
      <c r="G64" s="78">
        <v>0.75</v>
      </c>
      <c r="H64" s="76">
        <f>F64*G64</f>
        <v>0.75</v>
      </c>
      <c r="I64" s="99" t="s">
        <v>161</v>
      </c>
      <c r="K64" s="77">
        <v>1</v>
      </c>
      <c r="L64" s="78">
        <v>0.8</v>
      </c>
      <c r="M64" s="76">
        <f>K64*L64</f>
        <v>0.8</v>
      </c>
      <c r="N64" s="99" t="s">
        <v>162</v>
      </c>
      <c r="P64" s="77"/>
      <c r="Q64" s="78"/>
      <c r="R64" s="76">
        <f t="shared" si="5"/>
        <v>0</v>
      </c>
      <c r="S64" s="99"/>
    </row>
  </sheetData>
  <sheetProtection/>
  <mergeCells count="4">
    <mergeCell ref="B2:D2"/>
    <mergeCell ref="F2:I2"/>
    <mergeCell ref="K2:N2"/>
    <mergeCell ref="P2:S2"/>
  </mergeCells>
  <printOptions/>
  <pageMargins left="0.511811024" right="0.511811024" top="0.787401575" bottom="0.787401575" header="0.31496062" footer="0.31496062"/>
  <pageSetup orientation="portrait" paperSize="9"/>
</worksheet>
</file>

<file path=xl/worksheets/sheet6.xml><?xml version="1.0" encoding="utf-8"?>
<worksheet xmlns="http://schemas.openxmlformats.org/spreadsheetml/2006/main" xmlns:r="http://schemas.openxmlformats.org/officeDocument/2006/relationships">
  <dimension ref="A1:S64"/>
  <sheetViews>
    <sheetView zoomScale="75" zoomScaleNormal="75" zoomScalePageLayoutView="75" workbookViewId="0" topLeftCell="C62">
      <selection activeCell="I18" sqref="I18"/>
    </sheetView>
  </sheetViews>
  <sheetFormatPr defaultColWidth="8.8515625" defaultRowHeight="15"/>
  <cols>
    <col min="1" max="1" width="3.00390625" style="96" bestFit="1" customWidth="1"/>
    <col min="2" max="2" width="16.421875" style="75" bestFit="1" customWidth="1"/>
    <col min="3" max="3" width="20.7109375" style="75" customWidth="1"/>
    <col min="4" max="4" width="44.421875" style="97" customWidth="1"/>
    <col min="5" max="5" width="2.421875" style="97" customWidth="1"/>
    <col min="6" max="6" width="20.140625" style="75" bestFit="1" customWidth="1"/>
    <col min="7" max="7" width="14.28125" style="75" bestFit="1" customWidth="1"/>
    <col min="8" max="8" width="9.140625" style="75" customWidth="1"/>
    <col min="9" max="9" width="58.140625" style="116" customWidth="1"/>
    <col min="10" max="10" width="1.8515625" style="97" customWidth="1"/>
    <col min="11" max="11" width="20.140625" style="75" bestFit="1" customWidth="1"/>
    <col min="12" max="12" width="14.28125" style="75" bestFit="1" customWidth="1"/>
    <col min="13" max="13" width="9.140625" style="75" customWidth="1"/>
    <col min="14" max="14" width="58.140625" style="97" customWidth="1"/>
    <col min="15" max="15" width="1.421875" style="97" customWidth="1"/>
    <col min="16" max="16" width="20.140625" style="75" customWidth="1"/>
    <col min="17" max="17" width="14.28125" style="75" customWidth="1"/>
    <col min="18" max="18" width="9.140625" style="75" customWidth="1"/>
    <col min="19" max="19" width="63.140625" style="97" customWidth="1"/>
    <col min="20" max="16384" width="8.8515625" style="97" customWidth="1"/>
  </cols>
  <sheetData>
    <row r="1" ht="15">
      <c r="I1" s="97"/>
    </row>
    <row r="2" spans="2:19" ht="39.75" customHeight="1">
      <c r="B2" s="110" t="s">
        <v>17</v>
      </c>
      <c r="C2" s="110"/>
      <c r="D2" s="110"/>
      <c r="F2" s="110" t="s">
        <v>59</v>
      </c>
      <c r="G2" s="110"/>
      <c r="H2" s="110"/>
      <c r="I2" s="110"/>
      <c r="K2" s="111" t="s">
        <v>47</v>
      </c>
      <c r="L2" s="112"/>
      <c r="M2" s="112"/>
      <c r="N2" s="113"/>
      <c r="P2" s="110" t="s">
        <v>63</v>
      </c>
      <c r="Q2" s="110"/>
      <c r="R2" s="110"/>
      <c r="S2" s="110"/>
    </row>
    <row r="3" spans="2:19" ht="45">
      <c r="B3" s="119" t="s">
        <v>0</v>
      </c>
      <c r="C3" s="119" t="s">
        <v>1</v>
      </c>
      <c r="D3" s="120" t="s">
        <v>2</v>
      </c>
      <c r="F3" s="117" t="s">
        <v>18</v>
      </c>
      <c r="G3" s="117" t="s">
        <v>19</v>
      </c>
      <c r="H3" s="117" t="s">
        <v>22</v>
      </c>
      <c r="I3" s="114" t="s">
        <v>20</v>
      </c>
      <c r="K3" s="117" t="s">
        <v>18</v>
      </c>
      <c r="L3" s="117" t="s">
        <v>19</v>
      </c>
      <c r="M3" s="117" t="s">
        <v>22</v>
      </c>
      <c r="N3" s="114" t="s">
        <v>20</v>
      </c>
      <c r="P3" s="117" t="s">
        <v>18</v>
      </c>
      <c r="Q3" s="117" t="s">
        <v>19</v>
      </c>
      <c r="R3" s="117" t="s">
        <v>22</v>
      </c>
      <c r="S3" s="114" t="s">
        <v>20</v>
      </c>
    </row>
    <row r="4" spans="1:19" ht="33" customHeight="1">
      <c r="A4" s="96">
        <v>1</v>
      </c>
      <c r="B4" s="80" t="s">
        <v>3</v>
      </c>
      <c r="C4" s="80" t="s">
        <v>4</v>
      </c>
      <c r="D4" s="100" t="s">
        <v>5</v>
      </c>
      <c r="F4" s="79">
        <v>1</v>
      </c>
      <c r="G4" s="107">
        <v>0.8</v>
      </c>
      <c r="H4" s="76">
        <f>F4*G4</f>
        <v>0.8</v>
      </c>
      <c r="I4" s="99" t="s">
        <v>85</v>
      </c>
      <c r="K4" s="79">
        <v>1</v>
      </c>
      <c r="L4" s="107">
        <v>0.95</v>
      </c>
      <c r="M4" s="76">
        <f>K4*L4</f>
        <v>0.95</v>
      </c>
      <c r="N4" s="99" t="s">
        <v>133</v>
      </c>
      <c r="P4" s="77"/>
      <c r="Q4" s="78"/>
      <c r="R4" s="76">
        <f>P4*Q4</f>
        <v>0</v>
      </c>
      <c r="S4" s="99"/>
    </row>
    <row r="5" spans="1:19" ht="68.25" customHeight="1">
      <c r="A5" s="96">
        <v>2</v>
      </c>
      <c r="B5" s="80" t="s">
        <v>3</v>
      </c>
      <c r="C5" s="80" t="s">
        <v>4</v>
      </c>
      <c r="D5" s="100" t="s">
        <v>6</v>
      </c>
      <c r="F5" s="79">
        <v>1</v>
      </c>
      <c r="G5" s="107">
        <v>0.85</v>
      </c>
      <c r="H5" s="76">
        <f aca="true" t="shared" si="0" ref="H5:H51">F5*G5</f>
        <v>0.85</v>
      </c>
      <c r="I5" s="99" t="s">
        <v>128</v>
      </c>
      <c r="K5" s="79">
        <v>1</v>
      </c>
      <c r="L5" s="107">
        <v>0.95</v>
      </c>
      <c r="M5" s="76">
        <f aca="true" t="shared" si="1" ref="M5:M51">K5*L5</f>
        <v>0.95</v>
      </c>
      <c r="N5" s="99" t="s">
        <v>130</v>
      </c>
      <c r="P5" s="77"/>
      <c r="Q5" s="78"/>
      <c r="R5" s="76">
        <f aca="true" t="shared" si="2" ref="R5:R51">P5*Q5</f>
        <v>0</v>
      </c>
      <c r="S5" s="99"/>
    </row>
    <row r="6" spans="1:19" ht="63.75" customHeight="1">
      <c r="A6" s="96">
        <v>3</v>
      </c>
      <c r="B6" s="80" t="s">
        <v>3</v>
      </c>
      <c r="C6" s="80" t="s">
        <v>4</v>
      </c>
      <c r="D6" s="100" t="s">
        <v>7</v>
      </c>
      <c r="F6" s="79">
        <v>1</v>
      </c>
      <c r="G6" s="107">
        <v>0.85</v>
      </c>
      <c r="H6" s="76">
        <f t="shared" si="0"/>
        <v>0.85</v>
      </c>
      <c r="I6" s="99" t="s">
        <v>127</v>
      </c>
      <c r="K6" s="79">
        <v>1</v>
      </c>
      <c r="L6" s="107">
        <v>0.9</v>
      </c>
      <c r="M6" s="76">
        <f t="shared" si="1"/>
        <v>0.9</v>
      </c>
      <c r="N6" s="99" t="s">
        <v>126</v>
      </c>
      <c r="P6" s="77"/>
      <c r="Q6" s="78"/>
      <c r="R6" s="76">
        <f t="shared" si="2"/>
        <v>0</v>
      </c>
      <c r="S6" s="99"/>
    </row>
    <row r="7" spans="1:19" ht="120">
      <c r="A7" s="96">
        <v>4</v>
      </c>
      <c r="B7" s="80" t="s">
        <v>3</v>
      </c>
      <c r="C7" s="80" t="s">
        <v>4</v>
      </c>
      <c r="D7" s="100" t="s">
        <v>8</v>
      </c>
      <c r="F7" s="79">
        <v>1</v>
      </c>
      <c r="G7" s="107">
        <v>0.85</v>
      </c>
      <c r="H7" s="76">
        <f t="shared" si="0"/>
        <v>0.85</v>
      </c>
      <c r="I7" s="99" t="s">
        <v>67</v>
      </c>
      <c r="K7" s="79">
        <v>1</v>
      </c>
      <c r="L7" s="107">
        <v>1</v>
      </c>
      <c r="M7" s="76">
        <f t="shared" si="1"/>
        <v>1</v>
      </c>
      <c r="N7" s="99"/>
      <c r="P7" s="77"/>
      <c r="Q7" s="78"/>
      <c r="R7" s="76">
        <f t="shared" si="2"/>
        <v>0</v>
      </c>
      <c r="S7" s="99"/>
    </row>
    <row r="8" spans="1:19" ht="45">
      <c r="A8" s="96">
        <v>5</v>
      </c>
      <c r="B8" s="80" t="s">
        <v>3</v>
      </c>
      <c r="C8" s="80" t="s">
        <v>4</v>
      </c>
      <c r="D8" s="100" t="s">
        <v>9</v>
      </c>
      <c r="F8" s="79">
        <v>1</v>
      </c>
      <c r="G8" s="107">
        <v>1</v>
      </c>
      <c r="H8" s="76">
        <f t="shared" si="0"/>
        <v>1</v>
      </c>
      <c r="I8" s="99"/>
      <c r="K8" s="79">
        <v>1</v>
      </c>
      <c r="L8" s="107">
        <v>1</v>
      </c>
      <c r="M8" s="76">
        <f t="shared" si="1"/>
        <v>1</v>
      </c>
      <c r="N8" s="99"/>
      <c r="P8" s="77"/>
      <c r="Q8" s="78"/>
      <c r="R8" s="76">
        <f t="shared" si="2"/>
        <v>0</v>
      </c>
      <c r="S8" s="99"/>
    </row>
    <row r="9" spans="1:19" ht="72.75" customHeight="1">
      <c r="A9" s="96">
        <v>6</v>
      </c>
      <c r="B9" s="80" t="s">
        <v>3</v>
      </c>
      <c r="C9" s="80" t="s">
        <v>4</v>
      </c>
      <c r="D9" s="100" t="s">
        <v>49</v>
      </c>
      <c r="F9" s="79">
        <v>1</v>
      </c>
      <c r="G9" s="107">
        <v>0.6</v>
      </c>
      <c r="H9" s="76">
        <f t="shared" si="0"/>
        <v>0.6</v>
      </c>
      <c r="I9" s="99" t="s">
        <v>118</v>
      </c>
      <c r="K9" s="79">
        <v>1</v>
      </c>
      <c r="L9" s="107">
        <v>0.85</v>
      </c>
      <c r="M9" s="76">
        <f t="shared" si="1"/>
        <v>0.85</v>
      </c>
      <c r="N9" s="99" t="s">
        <v>121</v>
      </c>
      <c r="P9" s="77"/>
      <c r="Q9" s="78"/>
      <c r="R9" s="76">
        <f t="shared" si="2"/>
        <v>0</v>
      </c>
      <c r="S9" s="99"/>
    </row>
    <row r="10" spans="1:19" ht="48.75" customHeight="1">
      <c r="A10" s="96">
        <v>7</v>
      </c>
      <c r="B10" s="80" t="s">
        <v>3</v>
      </c>
      <c r="C10" s="80" t="s">
        <v>4</v>
      </c>
      <c r="D10" s="100" t="s">
        <v>10</v>
      </c>
      <c r="F10" s="79">
        <v>1</v>
      </c>
      <c r="G10" s="107">
        <v>0.6</v>
      </c>
      <c r="H10" s="76">
        <f t="shared" si="0"/>
        <v>0.6</v>
      </c>
      <c r="I10" s="99" t="s">
        <v>115</v>
      </c>
      <c r="K10" s="79">
        <v>1</v>
      </c>
      <c r="L10" s="107">
        <v>0.8</v>
      </c>
      <c r="M10" s="76">
        <f t="shared" si="1"/>
        <v>0.8</v>
      </c>
      <c r="N10" s="99" t="s">
        <v>116</v>
      </c>
      <c r="P10" s="77"/>
      <c r="Q10" s="78"/>
      <c r="R10" s="76">
        <f t="shared" si="2"/>
        <v>0</v>
      </c>
      <c r="S10" s="99"/>
    </row>
    <row r="11" spans="1:19" ht="45">
      <c r="A11" s="96">
        <v>8</v>
      </c>
      <c r="B11" s="80" t="s">
        <v>3</v>
      </c>
      <c r="C11" s="80" t="s">
        <v>4</v>
      </c>
      <c r="D11" s="100" t="s">
        <v>11</v>
      </c>
      <c r="F11" s="79">
        <v>1</v>
      </c>
      <c r="G11" s="107">
        <v>0.6</v>
      </c>
      <c r="H11" s="76">
        <f t="shared" si="0"/>
        <v>0.6</v>
      </c>
      <c r="I11" s="99" t="s">
        <v>106</v>
      </c>
      <c r="K11" s="79">
        <v>1</v>
      </c>
      <c r="L11" s="107">
        <v>0.9</v>
      </c>
      <c r="M11" s="76">
        <f t="shared" si="1"/>
        <v>0.9</v>
      </c>
      <c r="N11" s="99" t="s">
        <v>70</v>
      </c>
      <c r="P11" s="77"/>
      <c r="Q11" s="78"/>
      <c r="R11" s="76">
        <f t="shared" si="2"/>
        <v>0</v>
      </c>
      <c r="S11" s="99"/>
    </row>
    <row r="12" spans="1:19" ht="90">
      <c r="A12" s="96">
        <v>9</v>
      </c>
      <c r="B12" s="80" t="s">
        <v>3</v>
      </c>
      <c r="C12" s="80" t="s">
        <v>4</v>
      </c>
      <c r="D12" s="100" t="s">
        <v>12</v>
      </c>
      <c r="F12" s="79">
        <v>1</v>
      </c>
      <c r="G12" s="107">
        <v>0.85</v>
      </c>
      <c r="H12" s="76">
        <f t="shared" si="0"/>
        <v>0.85</v>
      </c>
      <c r="I12" s="99" t="s">
        <v>93</v>
      </c>
      <c r="K12" s="79">
        <v>1</v>
      </c>
      <c r="L12" s="107">
        <v>0.7</v>
      </c>
      <c r="M12" s="76">
        <f t="shared" si="1"/>
        <v>0.7</v>
      </c>
      <c r="N12" s="99" t="s">
        <v>105</v>
      </c>
      <c r="P12" s="77"/>
      <c r="Q12" s="78"/>
      <c r="R12" s="76">
        <f t="shared" si="2"/>
        <v>0</v>
      </c>
      <c r="S12" s="99"/>
    </row>
    <row r="13" spans="1:19" ht="80.25" customHeight="1">
      <c r="A13" s="96">
        <v>10</v>
      </c>
      <c r="B13" s="80" t="s">
        <v>3</v>
      </c>
      <c r="C13" s="80" t="s">
        <v>13</v>
      </c>
      <c r="D13" s="100" t="s">
        <v>50</v>
      </c>
      <c r="F13" s="79">
        <v>1</v>
      </c>
      <c r="G13" s="107">
        <v>0.7</v>
      </c>
      <c r="H13" s="76">
        <f t="shared" si="0"/>
        <v>0.7</v>
      </c>
      <c r="I13" s="99" t="s">
        <v>145</v>
      </c>
      <c r="K13" s="79">
        <v>1</v>
      </c>
      <c r="L13" s="107">
        <v>0.9</v>
      </c>
      <c r="M13" s="76">
        <f t="shared" si="1"/>
        <v>0.9</v>
      </c>
      <c r="N13" s="99" t="s">
        <v>107</v>
      </c>
      <c r="P13" s="77"/>
      <c r="Q13" s="78"/>
      <c r="R13" s="76">
        <f t="shared" si="2"/>
        <v>0</v>
      </c>
      <c r="S13" s="99"/>
    </row>
    <row r="14" spans="1:19" ht="60">
      <c r="A14" s="96">
        <v>11</v>
      </c>
      <c r="B14" s="80" t="s">
        <v>3</v>
      </c>
      <c r="C14" s="80" t="s">
        <v>13</v>
      </c>
      <c r="D14" s="100" t="s">
        <v>51</v>
      </c>
      <c r="F14" s="79">
        <v>1</v>
      </c>
      <c r="G14" s="107">
        <v>1</v>
      </c>
      <c r="H14" s="76">
        <f t="shared" si="0"/>
        <v>1</v>
      </c>
      <c r="I14" s="99"/>
      <c r="K14" s="79">
        <v>1</v>
      </c>
      <c r="L14" s="107">
        <v>0.85</v>
      </c>
      <c r="M14" s="76">
        <f t="shared" si="1"/>
        <v>0.85</v>
      </c>
      <c r="N14" s="99" t="s">
        <v>72</v>
      </c>
      <c r="P14" s="77"/>
      <c r="Q14" s="78"/>
      <c r="R14" s="76">
        <f t="shared" si="2"/>
        <v>0</v>
      </c>
      <c r="S14" s="99"/>
    </row>
    <row r="15" spans="1:19" ht="105">
      <c r="A15" s="96">
        <v>12</v>
      </c>
      <c r="B15" s="80" t="s">
        <v>3</v>
      </c>
      <c r="C15" s="80" t="s">
        <v>56</v>
      </c>
      <c r="D15" s="100" t="s">
        <v>52</v>
      </c>
      <c r="F15" s="79">
        <v>1</v>
      </c>
      <c r="G15" s="107">
        <v>0.4</v>
      </c>
      <c r="H15" s="76">
        <f t="shared" si="0"/>
        <v>0.4</v>
      </c>
      <c r="I15" s="99" t="s">
        <v>97</v>
      </c>
      <c r="K15" s="79">
        <v>1</v>
      </c>
      <c r="L15" s="107">
        <v>0.7</v>
      </c>
      <c r="M15" s="76">
        <f t="shared" si="1"/>
        <v>0.7</v>
      </c>
      <c r="N15" s="99" t="s">
        <v>101</v>
      </c>
      <c r="P15" s="77"/>
      <c r="Q15" s="78"/>
      <c r="R15" s="76">
        <f t="shared" si="2"/>
        <v>0</v>
      </c>
      <c r="S15" s="99"/>
    </row>
    <row r="16" spans="1:19" ht="48" customHeight="1">
      <c r="A16" s="96">
        <v>13</v>
      </c>
      <c r="B16" s="80" t="s">
        <v>3</v>
      </c>
      <c r="C16" s="80" t="s">
        <v>56</v>
      </c>
      <c r="D16" s="100" t="s">
        <v>14</v>
      </c>
      <c r="F16" s="79">
        <v>1</v>
      </c>
      <c r="G16" s="107">
        <v>0.8</v>
      </c>
      <c r="H16" s="76">
        <f t="shared" si="0"/>
        <v>0.8</v>
      </c>
      <c r="I16" s="99" t="s">
        <v>98</v>
      </c>
      <c r="K16" s="79">
        <v>1</v>
      </c>
      <c r="L16" s="107">
        <v>0.85</v>
      </c>
      <c r="M16" s="76">
        <f t="shared" si="1"/>
        <v>0.85</v>
      </c>
      <c r="N16" s="99" t="s">
        <v>98</v>
      </c>
      <c r="P16" s="77"/>
      <c r="Q16" s="78"/>
      <c r="R16" s="76">
        <f t="shared" si="2"/>
        <v>0</v>
      </c>
      <c r="S16" s="99"/>
    </row>
    <row r="17" spans="1:19" ht="48" customHeight="1">
      <c r="A17" s="96">
        <v>14</v>
      </c>
      <c r="B17" s="80" t="s">
        <v>3</v>
      </c>
      <c r="C17" s="80" t="s">
        <v>56</v>
      </c>
      <c r="D17" s="100" t="s">
        <v>53</v>
      </c>
      <c r="F17" s="79">
        <v>1</v>
      </c>
      <c r="G17" s="107">
        <v>0.5</v>
      </c>
      <c r="H17" s="76">
        <f t="shared" si="0"/>
        <v>0.5</v>
      </c>
      <c r="I17" s="99" t="s">
        <v>100</v>
      </c>
      <c r="K17" s="79">
        <v>1</v>
      </c>
      <c r="L17" s="107">
        <v>0.7</v>
      </c>
      <c r="M17" s="76">
        <f t="shared" si="1"/>
        <v>0.7</v>
      </c>
      <c r="N17" s="99" t="s">
        <v>99</v>
      </c>
      <c r="P17" s="77"/>
      <c r="Q17" s="78"/>
      <c r="R17" s="76">
        <f t="shared" si="2"/>
        <v>0</v>
      </c>
      <c r="S17" s="99"/>
    </row>
    <row r="18" spans="1:19" ht="45">
      <c r="A18" s="96">
        <v>15</v>
      </c>
      <c r="B18" s="80" t="s">
        <v>316</v>
      </c>
      <c r="C18" s="80" t="s">
        <v>317</v>
      </c>
      <c r="D18" s="100" t="s">
        <v>318</v>
      </c>
      <c r="F18" s="77">
        <v>1</v>
      </c>
      <c r="G18" s="78">
        <v>1</v>
      </c>
      <c r="H18" s="76">
        <f t="shared" si="0"/>
        <v>1</v>
      </c>
      <c r="I18" s="99"/>
      <c r="K18" s="77">
        <v>1</v>
      </c>
      <c r="L18" s="78">
        <v>1</v>
      </c>
      <c r="M18" s="76">
        <f t="shared" si="1"/>
        <v>1</v>
      </c>
      <c r="N18" s="100"/>
      <c r="P18" s="77"/>
      <c r="Q18" s="78"/>
      <c r="R18" s="76">
        <f t="shared" si="2"/>
        <v>0</v>
      </c>
      <c r="S18" s="99"/>
    </row>
    <row r="19" spans="1:19" ht="78.75" customHeight="1">
      <c r="A19" s="96">
        <v>16</v>
      </c>
      <c r="B19" s="80" t="s">
        <v>316</v>
      </c>
      <c r="C19" s="80" t="s">
        <v>317</v>
      </c>
      <c r="D19" s="100" t="s">
        <v>320</v>
      </c>
      <c r="F19" s="77">
        <v>1</v>
      </c>
      <c r="G19" s="78">
        <v>0.9</v>
      </c>
      <c r="H19" s="76">
        <f t="shared" si="0"/>
        <v>0.9</v>
      </c>
      <c r="I19" s="99" t="s">
        <v>708</v>
      </c>
      <c r="K19" s="77">
        <v>1</v>
      </c>
      <c r="L19" s="78">
        <v>1</v>
      </c>
      <c r="M19" s="76">
        <f t="shared" si="1"/>
        <v>1</v>
      </c>
      <c r="N19" s="100"/>
      <c r="P19" s="77"/>
      <c r="Q19" s="78"/>
      <c r="R19" s="76">
        <f t="shared" si="2"/>
        <v>0</v>
      </c>
      <c r="S19" s="99"/>
    </row>
    <row r="20" spans="1:19" ht="78.75" customHeight="1">
      <c r="A20" s="96" t="s">
        <v>322</v>
      </c>
      <c r="B20" s="80" t="s">
        <v>316</v>
      </c>
      <c r="C20" s="80" t="s">
        <v>317</v>
      </c>
      <c r="D20" s="100" t="s">
        <v>323</v>
      </c>
      <c r="F20" s="77">
        <v>1</v>
      </c>
      <c r="G20" s="78">
        <v>0.95</v>
      </c>
      <c r="H20" s="76">
        <f t="shared" si="0"/>
        <v>0.95</v>
      </c>
      <c r="I20" s="99" t="s">
        <v>707</v>
      </c>
      <c r="K20" s="77">
        <v>1</v>
      </c>
      <c r="L20" s="78">
        <v>1</v>
      </c>
      <c r="M20" s="76">
        <f t="shared" si="1"/>
        <v>1</v>
      </c>
      <c r="N20" s="100"/>
      <c r="P20" s="77"/>
      <c r="Q20" s="78"/>
      <c r="R20" s="76">
        <f t="shared" si="2"/>
        <v>0</v>
      </c>
      <c r="S20" s="99"/>
    </row>
    <row r="21" spans="1:19" ht="51.75" customHeight="1">
      <c r="A21" s="96">
        <v>18</v>
      </c>
      <c r="B21" s="80" t="s">
        <v>316</v>
      </c>
      <c r="C21" s="80" t="s">
        <v>317</v>
      </c>
      <c r="D21" s="100" t="s">
        <v>325</v>
      </c>
      <c r="F21" s="77">
        <v>1</v>
      </c>
      <c r="G21" s="78">
        <v>0.4</v>
      </c>
      <c r="H21" s="76">
        <f t="shared" si="0"/>
        <v>0.4</v>
      </c>
      <c r="I21" s="99" t="s">
        <v>407</v>
      </c>
      <c r="K21" s="77">
        <v>1</v>
      </c>
      <c r="L21" s="78">
        <v>1</v>
      </c>
      <c r="M21" s="76">
        <f t="shared" si="1"/>
        <v>1</v>
      </c>
      <c r="N21" s="100"/>
      <c r="P21" s="77"/>
      <c r="Q21" s="78"/>
      <c r="R21" s="76">
        <f t="shared" si="2"/>
        <v>0</v>
      </c>
      <c r="S21" s="99"/>
    </row>
    <row r="22" spans="1:19" ht="45">
      <c r="A22" s="96">
        <v>19</v>
      </c>
      <c r="B22" s="80" t="s">
        <v>316</v>
      </c>
      <c r="C22" s="80" t="s">
        <v>317</v>
      </c>
      <c r="D22" s="100" t="s">
        <v>327</v>
      </c>
      <c r="F22" s="77">
        <v>1</v>
      </c>
      <c r="G22" s="78">
        <v>0.5</v>
      </c>
      <c r="H22" s="76">
        <f t="shared" si="0"/>
        <v>0.5</v>
      </c>
      <c r="I22" s="99" t="s">
        <v>328</v>
      </c>
      <c r="K22" s="77">
        <v>1</v>
      </c>
      <c r="L22" s="78">
        <v>1</v>
      </c>
      <c r="M22" s="76">
        <f t="shared" si="1"/>
        <v>1</v>
      </c>
      <c r="N22" s="99"/>
      <c r="P22" s="77"/>
      <c r="Q22" s="78"/>
      <c r="R22" s="76">
        <f t="shared" si="2"/>
        <v>0</v>
      </c>
      <c r="S22" s="99"/>
    </row>
    <row r="23" spans="1:19" ht="45">
      <c r="A23" s="96">
        <v>20</v>
      </c>
      <c r="B23" s="80" t="s">
        <v>316</v>
      </c>
      <c r="C23" s="80" t="s">
        <v>317</v>
      </c>
      <c r="D23" s="100" t="s">
        <v>330</v>
      </c>
      <c r="F23" s="77">
        <v>1</v>
      </c>
      <c r="G23" s="78">
        <v>0.5</v>
      </c>
      <c r="H23" s="76">
        <f t="shared" si="0"/>
        <v>0.5</v>
      </c>
      <c r="I23" s="99" t="s">
        <v>424</v>
      </c>
      <c r="K23" s="77">
        <v>1</v>
      </c>
      <c r="L23" s="78">
        <v>1</v>
      </c>
      <c r="M23" s="76">
        <f t="shared" si="1"/>
        <v>1</v>
      </c>
      <c r="N23" s="100"/>
      <c r="P23" s="77"/>
      <c r="Q23" s="78"/>
      <c r="R23" s="76">
        <f t="shared" si="2"/>
        <v>0</v>
      </c>
      <c r="S23" s="99"/>
    </row>
    <row r="24" spans="1:19" ht="60">
      <c r="A24" s="96">
        <v>21</v>
      </c>
      <c r="B24" s="80" t="s">
        <v>316</v>
      </c>
      <c r="C24" s="80" t="s">
        <v>317</v>
      </c>
      <c r="D24" s="100" t="s">
        <v>332</v>
      </c>
      <c r="F24" s="77">
        <v>1</v>
      </c>
      <c r="G24" s="78">
        <v>0.3</v>
      </c>
      <c r="H24" s="76">
        <f t="shared" si="0"/>
        <v>0.3</v>
      </c>
      <c r="I24" s="99" t="s">
        <v>709</v>
      </c>
      <c r="K24" s="77">
        <v>1</v>
      </c>
      <c r="L24" s="78">
        <v>1</v>
      </c>
      <c r="M24" s="76">
        <f t="shared" si="1"/>
        <v>1</v>
      </c>
      <c r="N24" s="100"/>
      <c r="P24" s="77"/>
      <c r="Q24" s="78"/>
      <c r="R24" s="76">
        <f t="shared" si="2"/>
        <v>0</v>
      </c>
      <c r="S24" s="99"/>
    </row>
    <row r="25" spans="1:19" ht="75">
      <c r="A25" s="96">
        <v>22</v>
      </c>
      <c r="B25" s="80" t="s">
        <v>316</v>
      </c>
      <c r="C25" s="80" t="s">
        <v>317</v>
      </c>
      <c r="D25" s="100" t="s">
        <v>333</v>
      </c>
      <c r="F25" s="77">
        <v>1</v>
      </c>
      <c r="G25" s="83">
        <v>0.4</v>
      </c>
      <c r="H25" s="76">
        <f t="shared" si="0"/>
        <v>0.4</v>
      </c>
      <c r="I25" s="103" t="s">
        <v>409</v>
      </c>
      <c r="K25" s="77">
        <v>1</v>
      </c>
      <c r="L25" s="78">
        <v>1</v>
      </c>
      <c r="M25" s="76">
        <f t="shared" si="1"/>
        <v>1</v>
      </c>
      <c r="N25" s="100"/>
      <c r="P25" s="77"/>
      <c r="Q25" s="78"/>
      <c r="R25" s="76">
        <f t="shared" si="2"/>
        <v>0</v>
      </c>
      <c r="S25" s="99"/>
    </row>
    <row r="26" spans="1:19" ht="45">
      <c r="A26" s="96">
        <v>23</v>
      </c>
      <c r="B26" s="80" t="s">
        <v>316</v>
      </c>
      <c r="C26" s="80" t="s">
        <v>317</v>
      </c>
      <c r="D26" s="100" t="s">
        <v>336</v>
      </c>
      <c r="F26" s="77">
        <v>1</v>
      </c>
      <c r="G26" s="78">
        <v>0.6</v>
      </c>
      <c r="H26" s="76">
        <f t="shared" si="0"/>
        <v>0.6</v>
      </c>
      <c r="I26" s="103" t="s">
        <v>410</v>
      </c>
      <c r="J26" s="97" t="s">
        <v>322</v>
      </c>
      <c r="K26" s="77">
        <v>1</v>
      </c>
      <c r="L26" s="78">
        <v>1</v>
      </c>
      <c r="M26" s="76">
        <f t="shared" si="1"/>
        <v>1</v>
      </c>
      <c r="N26" s="100"/>
      <c r="P26" s="77"/>
      <c r="Q26" s="78"/>
      <c r="R26" s="76">
        <f t="shared" si="2"/>
        <v>0</v>
      </c>
      <c r="S26" s="99"/>
    </row>
    <row r="27" spans="1:19" ht="45">
      <c r="A27" s="96">
        <v>24</v>
      </c>
      <c r="B27" s="80" t="s">
        <v>316</v>
      </c>
      <c r="C27" s="80" t="s">
        <v>317</v>
      </c>
      <c r="D27" s="100" t="s">
        <v>339</v>
      </c>
      <c r="F27" s="77">
        <v>1</v>
      </c>
      <c r="G27" s="78">
        <v>0.2</v>
      </c>
      <c r="H27" s="76">
        <f t="shared" si="0"/>
        <v>0.2</v>
      </c>
      <c r="I27" s="103" t="s">
        <v>337</v>
      </c>
      <c r="K27" s="77">
        <v>1</v>
      </c>
      <c r="L27" s="78">
        <v>1</v>
      </c>
      <c r="M27" s="76">
        <f t="shared" si="1"/>
        <v>1</v>
      </c>
      <c r="N27" s="100"/>
      <c r="P27" s="77"/>
      <c r="Q27" s="78"/>
      <c r="R27" s="76">
        <f t="shared" si="2"/>
        <v>0</v>
      </c>
      <c r="S27" s="99"/>
    </row>
    <row r="28" spans="1:19" ht="45">
      <c r="A28" s="96">
        <v>25</v>
      </c>
      <c r="B28" s="80" t="s">
        <v>316</v>
      </c>
      <c r="C28" s="80" t="s">
        <v>317</v>
      </c>
      <c r="D28" s="100" t="s">
        <v>341</v>
      </c>
      <c r="F28" s="77">
        <v>1</v>
      </c>
      <c r="G28" s="78">
        <v>0.2</v>
      </c>
      <c r="H28" s="76">
        <f t="shared" si="0"/>
        <v>0.2</v>
      </c>
      <c r="I28" s="103" t="s">
        <v>337</v>
      </c>
      <c r="K28" s="84">
        <v>1</v>
      </c>
      <c r="L28" s="83">
        <v>1</v>
      </c>
      <c r="M28" s="76">
        <f t="shared" si="1"/>
        <v>1</v>
      </c>
      <c r="N28" s="100"/>
      <c r="P28" s="77"/>
      <c r="Q28" s="78"/>
      <c r="R28" s="76">
        <f t="shared" si="2"/>
        <v>0</v>
      </c>
      <c r="S28" s="99"/>
    </row>
    <row r="29" spans="1:19" ht="45">
      <c r="A29" s="96">
        <v>26</v>
      </c>
      <c r="B29" s="80" t="s">
        <v>316</v>
      </c>
      <c r="C29" s="80" t="s">
        <v>317</v>
      </c>
      <c r="D29" s="100" t="s">
        <v>342</v>
      </c>
      <c r="F29" s="77">
        <v>1</v>
      </c>
      <c r="G29" s="78">
        <v>0.2</v>
      </c>
      <c r="H29" s="76">
        <f t="shared" si="0"/>
        <v>0.2</v>
      </c>
      <c r="I29" s="103" t="s">
        <v>337</v>
      </c>
      <c r="K29" s="84">
        <v>1</v>
      </c>
      <c r="L29" s="83">
        <v>1</v>
      </c>
      <c r="M29" s="76">
        <f t="shared" si="1"/>
        <v>1</v>
      </c>
      <c r="N29" s="100"/>
      <c r="P29" s="77"/>
      <c r="Q29" s="78"/>
      <c r="R29" s="76">
        <f t="shared" si="2"/>
        <v>0</v>
      </c>
      <c r="S29" s="99"/>
    </row>
    <row r="30" spans="1:19" ht="45">
      <c r="A30" s="96">
        <v>27</v>
      </c>
      <c r="B30" s="80" t="s">
        <v>316</v>
      </c>
      <c r="C30" s="80" t="s">
        <v>317</v>
      </c>
      <c r="D30" s="100" t="s">
        <v>344</v>
      </c>
      <c r="F30" s="84">
        <v>1</v>
      </c>
      <c r="G30" s="83">
        <v>0.5</v>
      </c>
      <c r="H30" s="76">
        <f t="shared" si="0"/>
        <v>0.5</v>
      </c>
      <c r="I30" s="99" t="s">
        <v>328</v>
      </c>
      <c r="K30" s="84">
        <v>1</v>
      </c>
      <c r="L30" s="83">
        <v>1</v>
      </c>
      <c r="M30" s="76">
        <f t="shared" si="1"/>
        <v>1</v>
      </c>
      <c r="N30" s="99"/>
      <c r="P30" s="84"/>
      <c r="Q30" s="83"/>
      <c r="R30" s="76">
        <f t="shared" si="2"/>
        <v>0</v>
      </c>
      <c r="S30" s="99"/>
    </row>
    <row r="31" spans="1:19" ht="213" customHeight="1">
      <c r="A31" s="96">
        <v>28</v>
      </c>
      <c r="B31" s="80" t="s">
        <v>316</v>
      </c>
      <c r="C31" s="80" t="s">
        <v>346</v>
      </c>
      <c r="D31" s="100" t="s">
        <v>347</v>
      </c>
      <c r="F31" s="56">
        <v>1</v>
      </c>
      <c r="G31" s="57">
        <v>0.3</v>
      </c>
      <c r="H31" s="76">
        <f t="shared" si="0"/>
        <v>0.3</v>
      </c>
      <c r="I31" s="101" t="s">
        <v>428</v>
      </c>
      <c r="K31" s="84">
        <v>1</v>
      </c>
      <c r="L31" s="83">
        <v>1</v>
      </c>
      <c r="M31" s="76">
        <f t="shared" si="1"/>
        <v>1</v>
      </c>
      <c r="N31" s="100"/>
      <c r="P31" s="77"/>
      <c r="Q31" s="78"/>
      <c r="R31" s="76">
        <f t="shared" si="2"/>
        <v>0</v>
      </c>
      <c r="S31" s="100"/>
    </row>
    <row r="32" spans="1:19" ht="60">
      <c r="A32" s="96">
        <v>29</v>
      </c>
      <c r="B32" s="80" t="s">
        <v>316</v>
      </c>
      <c r="C32" s="80" t="s">
        <v>346</v>
      </c>
      <c r="D32" s="100" t="s">
        <v>350</v>
      </c>
      <c r="F32" s="84">
        <v>1</v>
      </c>
      <c r="G32" s="83">
        <v>0.4</v>
      </c>
      <c r="H32" s="76">
        <f t="shared" si="0"/>
        <v>0.4</v>
      </c>
      <c r="I32" s="99" t="s">
        <v>429</v>
      </c>
      <c r="K32" s="84">
        <v>1</v>
      </c>
      <c r="L32" s="83">
        <v>1</v>
      </c>
      <c r="M32" s="76">
        <f t="shared" si="1"/>
        <v>1</v>
      </c>
      <c r="N32" s="100"/>
      <c r="P32" s="77"/>
      <c r="Q32" s="78"/>
      <c r="R32" s="76">
        <f t="shared" si="2"/>
        <v>0</v>
      </c>
      <c r="S32" s="99"/>
    </row>
    <row r="33" spans="1:19" ht="90">
      <c r="A33" s="96">
        <v>30</v>
      </c>
      <c r="B33" s="80" t="s">
        <v>316</v>
      </c>
      <c r="C33" s="80" t="s">
        <v>346</v>
      </c>
      <c r="D33" s="100" t="s">
        <v>353</v>
      </c>
      <c r="F33" s="77">
        <v>1</v>
      </c>
      <c r="G33" s="78">
        <v>0.2</v>
      </c>
      <c r="H33" s="76">
        <f t="shared" si="0"/>
        <v>0.2</v>
      </c>
      <c r="I33" s="99" t="s">
        <v>354</v>
      </c>
      <c r="K33" s="77">
        <v>1</v>
      </c>
      <c r="L33" s="78">
        <v>1</v>
      </c>
      <c r="M33" s="76">
        <f t="shared" si="1"/>
        <v>1</v>
      </c>
      <c r="N33" s="100"/>
      <c r="P33" s="77"/>
      <c r="Q33" s="78"/>
      <c r="R33" s="76">
        <f t="shared" si="2"/>
        <v>0</v>
      </c>
      <c r="S33" s="99"/>
    </row>
    <row r="34" spans="1:19" ht="110.25" customHeight="1">
      <c r="A34" s="96">
        <v>31</v>
      </c>
      <c r="B34" s="80" t="s">
        <v>316</v>
      </c>
      <c r="C34" s="80" t="s">
        <v>346</v>
      </c>
      <c r="D34" s="100" t="s">
        <v>356</v>
      </c>
      <c r="F34" s="77">
        <v>1</v>
      </c>
      <c r="G34" s="78">
        <v>0.2</v>
      </c>
      <c r="H34" s="76">
        <f t="shared" si="0"/>
        <v>0.2</v>
      </c>
      <c r="I34" s="99" t="s">
        <v>357</v>
      </c>
      <c r="K34" s="77">
        <v>1</v>
      </c>
      <c r="L34" s="78">
        <v>1</v>
      </c>
      <c r="M34" s="76">
        <f t="shared" si="1"/>
        <v>1</v>
      </c>
      <c r="N34" s="100"/>
      <c r="P34" s="77"/>
      <c r="Q34" s="78"/>
      <c r="R34" s="76">
        <f t="shared" si="2"/>
        <v>0</v>
      </c>
      <c r="S34" s="99"/>
    </row>
    <row r="35" spans="1:19" ht="96" customHeight="1">
      <c r="A35" s="96">
        <v>32</v>
      </c>
      <c r="B35" s="80" t="s">
        <v>316</v>
      </c>
      <c r="C35" s="80" t="s">
        <v>346</v>
      </c>
      <c r="D35" s="100" t="s">
        <v>359</v>
      </c>
      <c r="F35" s="77">
        <v>1</v>
      </c>
      <c r="G35" s="78">
        <v>0.4</v>
      </c>
      <c r="H35" s="76">
        <f t="shared" si="0"/>
        <v>0.4</v>
      </c>
      <c r="I35" s="99" t="s">
        <v>360</v>
      </c>
      <c r="K35" s="77">
        <v>1</v>
      </c>
      <c r="L35" s="78">
        <v>1</v>
      </c>
      <c r="M35" s="76">
        <f t="shared" si="1"/>
        <v>1</v>
      </c>
      <c r="N35" s="100"/>
      <c r="P35" s="77"/>
      <c r="Q35" s="78"/>
      <c r="R35" s="76">
        <f t="shared" si="2"/>
        <v>0</v>
      </c>
      <c r="S35" s="99"/>
    </row>
    <row r="36" spans="1:19" ht="100.5" customHeight="1">
      <c r="A36" s="96">
        <v>33</v>
      </c>
      <c r="B36" s="108" t="s">
        <v>316</v>
      </c>
      <c r="C36" s="108" t="s">
        <v>346</v>
      </c>
      <c r="D36" s="106" t="s">
        <v>362</v>
      </c>
      <c r="F36" s="77">
        <v>1</v>
      </c>
      <c r="G36" s="78">
        <v>0.4</v>
      </c>
      <c r="H36" s="76">
        <f t="shared" si="0"/>
        <v>0.4</v>
      </c>
      <c r="I36" s="99" t="s">
        <v>363</v>
      </c>
      <c r="K36" s="77">
        <v>1</v>
      </c>
      <c r="L36" s="78">
        <v>1</v>
      </c>
      <c r="M36" s="76">
        <f t="shared" si="1"/>
        <v>1</v>
      </c>
      <c r="N36" s="100"/>
      <c r="P36" s="77"/>
      <c r="Q36" s="78"/>
      <c r="R36" s="76">
        <f t="shared" si="2"/>
        <v>0</v>
      </c>
      <c r="S36" s="99"/>
    </row>
    <row r="37" spans="1:19" ht="90">
      <c r="A37" s="96">
        <v>34</v>
      </c>
      <c r="B37" s="80" t="s">
        <v>316</v>
      </c>
      <c r="C37" s="80" t="s">
        <v>346</v>
      </c>
      <c r="D37" s="100" t="s">
        <v>365</v>
      </c>
      <c r="F37" s="77">
        <v>1</v>
      </c>
      <c r="G37" s="78">
        <v>0.4</v>
      </c>
      <c r="H37" s="76">
        <f t="shared" si="0"/>
        <v>0.4</v>
      </c>
      <c r="I37" s="100" t="s">
        <v>366</v>
      </c>
      <c r="K37" s="77">
        <v>1</v>
      </c>
      <c r="L37" s="78">
        <v>1</v>
      </c>
      <c r="M37" s="76">
        <f t="shared" si="1"/>
        <v>1</v>
      </c>
      <c r="N37" s="100"/>
      <c r="P37" s="77"/>
      <c r="Q37" s="78"/>
      <c r="R37" s="76">
        <f t="shared" si="2"/>
        <v>0</v>
      </c>
      <c r="S37" s="99"/>
    </row>
    <row r="38" spans="1:19" ht="45">
      <c r="A38" s="96">
        <v>35</v>
      </c>
      <c r="B38" s="80" t="s">
        <v>316</v>
      </c>
      <c r="C38" s="80" t="s">
        <v>346</v>
      </c>
      <c r="D38" s="100" t="s">
        <v>368</v>
      </c>
      <c r="F38" s="77">
        <v>1</v>
      </c>
      <c r="G38" s="78">
        <v>0.4</v>
      </c>
      <c r="H38" s="76">
        <f t="shared" si="0"/>
        <v>0.4</v>
      </c>
      <c r="I38" s="99" t="s">
        <v>369</v>
      </c>
      <c r="K38" s="77">
        <v>1</v>
      </c>
      <c r="L38" s="78">
        <v>1</v>
      </c>
      <c r="M38" s="76">
        <f t="shared" si="1"/>
        <v>1</v>
      </c>
      <c r="N38" s="100"/>
      <c r="P38" s="77"/>
      <c r="Q38" s="78"/>
      <c r="R38" s="76">
        <f t="shared" si="2"/>
        <v>0</v>
      </c>
      <c r="S38" s="99"/>
    </row>
    <row r="39" spans="1:19" ht="108.75" customHeight="1">
      <c r="A39" s="96">
        <v>36</v>
      </c>
      <c r="B39" s="80" t="s">
        <v>316</v>
      </c>
      <c r="C39" s="80" t="s">
        <v>346</v>
      </c>
      <c r="D39" s="100" t="s">
        <v>371</v>
      </c>
      <c r="F39" s="77">
        <v>1</v>
      </c>
      <c r="G39" s="78">
        <v>1</v>
      </c>
      <c r="H39" s="76">
        <f t="shared" si="0"/>
        <v>1</v>
      </c>
      <c r="I39" s="99"/>
      <c r="K39" s="77">
        <v>1</v>
      </c>
      <c r="L39" s="78">
        <v>1</v>
      </c>
      <c r="M39" s="76">
        <f t="shared" si="1"/>
        <v>1</v>
      </c>
      <c r="N39" s="100"/>
      <c r="P39" s="77"/>
      <c r="Q39" s="78"/>
      <c r="R39" s="76">
        <f t="shared" si="2"/>
        <v>0</v>
      </c>
      <c r="S39" s="99"/>
    </row>
    <row r="40" spans="1:19" ht="50.25" customHeight="1">
      <c r="A40" s="96">
        <v>37</v>
      </c>
      <c r="B40" s="80" t="s">
        <v>316</v>
      </c>
      <c r="C40" s="80" t="s">
        <v>346</v>
      </c>
      <c r="D40" s="100" t="s">
        <v>372</v>
      </c>
      <c r="F40" s="77">
        <v>1</v>
      </c>
      <c r="G40" s="78">
        <v>0.1</v>
      </c>
      <c r="H40" s="76">
        <f t="shared" si="0"/>
        <v>0.1</v>
      </c>
      <c r="I40" s="99" t="s">
        <v>373</v>
      </c>
      <c r="K40" s="77">
        <v>1</v>
      </c>
      <c r="L40" s="78">
        <v>1</v>
      </c>
      <c r="M40" s="76">
        <f t="shared" si="1"/>
        <v>1</v>
      </c>
      <c r="N40" s="100"/>
      <c r="P40" s="77"/>
      <c r="Q40" s="78"/>
      <c r="R40" s="76">
        <f t="shared" si="2"/>
        <v>0</v>
      </c>
      <c r="S40" s="99"/>
    </row>
    <row r="41" spans="1:19" ht="60">
      <c r="A41" s="96">
        <v>38</v>
      </c>
      <c r="B41" s="80" t="s">
        <v>316</v>
      </c>
      <c r="C41" s="80" t="s">
        <v>346</v>
      </c>
      <c r="D41" s="100" t="s">
        <v>375</v>
      </c>
      <c r="F41" s="77">
        <v>1</v>
      </c>
      <c r="G41" s="78">
        <v>0.3</v>
      </c>
      <c r="H41" s="76">
        <f t="shared" si="0"/>
        <v>0.3</v>
      </c>
      <c r="I41" s="99" t="s">
        <v>376</v>
      </c>
      <c r="K41" s="77">
        <v>1</v>
      </c>
      <c r="L41" s="78">
        <v>0.9</v>
      </c>
      <c r="M41" s="76">
        <f t="shared" si="1"/>
        <v>0.9</v>
      </c>
      <c r="N41" s="100" t="s">
        <v>413</v>
      </c>
      <c r="P41" s="77"/>
      <c r="Q41" s="78"/>
      <c r="R41" s="76">
        <f t="shared" si="2"/>
        <v>0</v>
      </c>
      <c r="S41" s="99"/>
    </row>
    <row r="42" spans="1:19" ht="45">
      <c r="A42" s="96">
        <v>39</v>
      </c>
      <c r="B42" s="80" t="s">
        <v>316</v>
      </c>
      <c r="C42" s="80" t="s">
        <v>346</v>
      </c>
      <c r="D42" s="100" t="s">
        <v>378</v>
      </c>
      <c r="F42" s="77">
        <v>1</v>
      </c>
      <c r="G42" s="78">
        <v>0.1</v>
      </c>
      <c r="H42" s="76">
        <f t="shared" si="0"/>
        <v>0.1</v>
      </c>
      <c r="I42" s="99" t="s">
        <v>379</v>
      </c>
      <c r="K42" s="77">
        <v>1</v>
      </c>
      <c r="L42" s="78">
        <v>1</v>
      </c>
      <c r="M42" s="76">
        <f t="shared" si="1"/>
        <v>1</v>
      </c>
      <c r="N42" s="100"/>
      <c r="P42" s="77"/>
      <c r="Q42" s="78"/>
      <c r="R42" s="76">
        <f t="shared" si="2"/>
        <v>0</v>
      </c>
      <c r="S42" s="99"/>
    </row>
    <row r="43" spans="1:19" ht="60">
      <c r="A43" s="96">
        <v>40</v>
      </c>
      <c r="B43" s="80" t="s">
        <v>316</v>
      </c>
      <c r="C43" s="80" t="s">
        <v>346</v>
      </c>
      <c r="D43" s="100" t="s">
        <v>381</v>
      </c>
      <c r="F43" s="54">
        <v>1</v>
      </c>
      <c r="G43" s="55">
        <v>1</v>
      </c>
      <c r="H43" s="109">
        <f t="shared" si="0"/>
        <v>1</v>
      </c>
      <c r="I43" s="102"/>
      <c r="K43" s="77">
        <v>1</v>
      </c>
      <c r="L43" s="78">
        <v>1</v>
      </c>
      <c r="M43" s="76">
        <f t="shared" si="1"/>
        <v>1</v>
      </c>
      <c r="N43" s="100"/>
      <c r="P43" s="77"/>
      <c r="Q43" s="78"/>
      <c r="R43" s="76">
        <f t="shared" si="2"/>
        <v>0</v>
      </c>
      <c r="S43" s="99"/>
    </row>
    <row r="44" spans="1:19" ht="81" customHeight="1">
      <c r="A44" s="96">
        <v>41</v>
      </c>
      <c r="B44" s="80" t="s">
        <v>316</v>
      </c>
      <c r="C44" s="80" t="s">
        <v>383</v>
      </c>
      <c r="D44" s="100" t="s">
        <v>384</v>
      </c>
      <c r="F44" s="56">
        <v>1</v>
      </c>
      <c r="G44" s="57">
        <v>0.2</v>
      </c>
      <c r="H44" s="76">
        <f t="shared" si="0"/>
        <v>0.2</v>
      </c>
      <c r="I44" s="99" t="s">
        <v>385</v>
      </c>
      <c r="K44" s="77">
        <v>1</v>
      </c>
      <c r="L44" s="78">
        <v>1</v>
      </c>
      <c r="M44" s="76">
        <f t="shared" si="1"/>
        <v>1</v>
      </c>
      <c r="N44" s="100"/>
      <c r="P44" s="77"/>
      <c r="Q44" s="78"/>
      <c r="R44" s="76">
        <f t="shared" si="2"/>
        <v>0</v>
      </c>
      <c r="S44" s="99"/>
    </row>
    <row r="45" spans="1:19" ht="180">
      <c r="A45" s="96">
        <v>42</v>
      </c>
      <c r="B45" s="80" t="s">
        <v>316</v>
      </c>
      <c r="C45" s="80" t="s">
        <v>383</v>
      </c>
      <c r="D45" s="100" t="s">
        <v>387</v>
      </c>
      <c r="F45" s="56">
        <v>1</v>
      </c>
      <c r="G45" s="57">
        <v>0.5</v>
      </c>
      <c r="H45" s="76">
        <f t="shared" si="0"/>
        <v>0.5</v>
      </c>
      <c r="I45" s="99" t="s">
        <v>388</v>
      </c>
      <c r="K45" s="77">
        <v>1</v>
      </c>
      <c r="L45" s="78">
        <v>1</v>
      </c>
      <c r="M45" s="76">
        <f t="shared" si="1"/>
        <v>1</v>
      </c>
      <c r="N45" s="100"/>
      <c r="P45" s="77"/>
      <c r="Q45" s="78"/>
      <c r="R45" s="76">
        <f t="shared" si="2"/>
        <v>0</v>
      </c>
      <c r="S45" s="99"/>
    </row>
    <row r="46" spans="1:19" ht="93.75" customHeight="1">
      <c r="A46" s="96">
        <v>43</v>
      </c>
      <c r="B46" s="80" t="s">
        <v>316</v>
      </c>
      <c r="C46" s="80" t="s">
        <v>383</v>
      </c>
      <c r="D46" s="100" t="s">
        <v>390</v>
      </c>
      <c r="F46" s="56">
        <v>1</v>
      </c>
      <c r="G46" s="57">
        <v>0.2</v>
      </c>
      <c r="H46" s="76">
        <f t="shared" si="0"/>
        <v>0.2</v>
      </c>
      <c r="I46" s="99" t="s">
        <v>391</v>
      </c>
      <c r="K46" s="77">
        <v>1</v>
      </c>
      <c r="L46" s="78">
        <v>1</v>
      </c>
      <c r="M46" s="76">
        <f t="shared" si="1"/>
        <v>1</v>
      </c>
      <c r="N46" s="100"/>
      <c r="P46" s="77"/>
      <c r="Q46" s="78"/>
      <c r="R46" s="76">
        <f t="shared" si="2"/>
        <v>0</v>
      </c>
      <c r="S46" s="99"/>
    </row>
    <row r="47" spans="1:19" ht="96.75" customHeight="1">
      <c r="A47" s="96">
        <v>44</v>
      </c>
      <c r="B47" s="80" t="s">
        <v>316</v>
      </c>
      <c r="C47" s="80" t="s">
        <v>383</v>
      </c>
      <c r="D47" s="100" t="s">
        <v>393</v>
      </c>
      <c r="F47" s="54">
        <v>1</v>
      </c>
      <c r="G47" s="55">
        <v>0.65</v>
      </c>
      <c r="H47" s="76">
        <f t="shared" si="0"/>
        <v>0.65</v>
      </c>
      <c r="I47" s="102" t="s">
        <v>416</v>
      </c>
      <c r="K47" s="84">
        <v>1</v>
      </c>
      <c r="L47" s="83">
        <v>1</v>
      </c>
      <c r="M47" s="76">
        <f t="shared" si="1"/>
        <v>1</v>
      </c>
      <c r="N47" s="105"/>
      <c r="P47" s="77"/>
      <c r="Q47" s="78"/>
      <c r="R47" s="76">
        <f t="shared" si="2"/>
        <v>0</v>
      </c>
      <c r="S47" s="99"/>
    </row>
    <row r="48" spans="1:19" ht="93.75" customHeight="1">
      <c r="A48" s="96">
        <v>45</v>
      </c>
      <c r="B48" s="80" t="s">
        <v>316</v>
      </c>
      <c r="C48" s="80" t="s">
        <v>383</v>
      </c>
      <c r="D48" s="100" t="s">
        <v>396</v>
      </c>
      <c r="F48" s="56">
        <v>1</v>
      </c>
      <c r="G48" s="57">
        <v>1</v>
      </c>
      <c r="H48" s="76">
        <f t="shared" si="0"/>
        <v>1</v>
      </c>
      <c r="I48" s="101"/>
      <c r="K48" s="84">
        <v>1</v>
      </c>
      <c r="L48" s="83">
        <v>1</v>
      </c>
      <c r="M48" s="76">
        <f t="shared" si="1"/>
        <v>1</v>
      </c>
      <c r="N48" s="100"/>
      <c r="P48" s="77"/>
      <c r="Q48" s="78"/>
      <c r="R48" s="76">
        <f t="shared" si="2"/>
        <v>0</v>
      </c>
      <c r="S48" s="99"/>
    </row>
    <row r="49" spans="1:19" ht="240">
      <c r="A49" s="96">
        <v>46</v>
      </c>
      <c r="B49" s="80" t="s">
        <v>316</v>
      </c>
      <c r="C49" s="80" t="s">
        <v>383</v>
      </c>
      <c r="D49" s="100" t="s">
        <v>397</v>
      </c>
      <c r="F49" s="56">
        <v>1</v>
      </c>
      <c r="G49" s="57">
        <v>0.3</v>
      </c>
      <c r="H49" s="76">
        <f t="shared" si="0"/>
        <v>0.3</v>
      </c>
      <c r="I49" s="99" t="s">
        <v>430</v>
      </c>
      <c r="K49" s="84">
        <v>1</v>
      </c>
      <c r="L49" s="83">
        <v>1</v>
      </c>
      <c r="M49" s="76">
        <f t="shared" si="1"/>
        <v>1</v>
      </c>
      <c r="N49" s="100"/>
      <c r="P49" s="77"/>
      <c r="Q49" s="78"/>
      <c r="R49" s="76">
        <f t="shared" si="2"/>
        <v>0</v>
      </c>
      <c r="S49" s="99"/>
    </row>
    <row r="50" spans="1:19" ht="255">
      <c r="A50" s="96">
        <v>47</v>
      </c>
      <c r="B50" s="80" t="s">
        <v>316</v>
      </c>
      <c r="C50" s="80" t="s">
        <v>383</v>
      </c>
      <c r="D50" s="100" t="s">
        <v>400</v>
      </c>
      <c r="F50" s="56">
        <v>1</v>
      </c>
      <c r="G50" s="57">
        <v>0.2</v>
      </c>
      <c r="H50" s="76">
        <f t="shared" si="0"/>
        <v>0.2</v>
      </c>
      <c r="I50" s="99" t="s">
        <v>401</v>
      </c>
      <c r="K50" s="77">
        <v>1</v>
      </c>
      <c r="L50" s="78">
        <v>0.9</v>
      </c>
      <c r="M50" s="76">
        <f t="shared" si="1"/>
        <v>0.9</v>
      </c>
      <c r="N50" s="100" t="s">
        <v>423</v>
      </c>
      <c r="P50" s="77"/>
      <c r="Q50" s="78"/>
      <c r="R50" s="76">
        <f t="shared" si="2"/>
        <v>0</v>
      </c>
      <c r="S50" s="99"/>
    </row>
    <row r="51" spans="1:19" ht="120">
      <c r="A51" s="96">
        <v>48</v>
      </c>
      <c r="B51" s="80" t="s">
        <v>316</v>
      </c>
      <c r="C51" s="80" t="s">
        <v>383</v>
      </c>
      <c r="D51" s="100" t="s">
        <v>403</v>
      </c>
      <c r="F51" s="56">
        <v>1</v>
      </c>
      <c r="G51" s="57">
        <v>0.1</v>
      </c>
      <c r="H51" s="76">
        <f t="shared" si="0"/>
        <v>0.1</v>
      </c>
      <c r="I51" s="101" t="s">
        <v>404</v>
      </c>
      <c r="K51" s="77">
        <v>1</v>
      </c>
      <c r="L51" s="78">
        <v>1</v>
      </c>
      <c r="M51" s="76">
        <f t="shared" si="1"/>
        <v>1</v>
      </c>
      <c r="N51" s="100"/>
      <c r="P51" s="77"/>
      <c r="Q51" s="78"/>
      <c r="R51" s="76">
        <f t="shared" si="2"/>
        <v>0</v>
      </c>
      <c r="S51" s="99"/>
    </row>
    <row r="52" spans="1:19" ht="255">
      <c r="A52" s="96">
        <v>49</v>
      </c>
      <c r="B52" s="80" t="s">
        <v>186</v>
      </c>
      <c r="C52" s="80" t="s">
        <v>187</v>
      </c>
      <c r="D52" s="100" t="s">
        <v>188</v>
      </c>
      <c r="F52" s="77">
        <v>1</v>
      </c>
      <c r="G52" s="78">
        <v>0.3</v>
      </c>
      <c r="H52" s="76">
        <f aca="true" t="shared" si="3" ref="H52:H59">F52*G52</f>
        <v>0.3</v>
      </c>
      <c r="I52" s="99" t="s">
        <v>233</v>
      </c>
      <c r="K52" s="79">
        <v>1</v>
      </c>
      <c r="L52" s="78">
        <v>1</v>
      </c>
      <c r="M52" s="76">
        <f aca="true" t="shared" si="4" ref="M52:M59">K52*L52</f>
        <v>1</v>
      </c>
      <c r="N52" s="100" t="s">
        <v>190</v>
      </c>
      <c r="P52" s="77"/>
      <c r="Q52" s="78"/>
      <c r="R52" s="76">
        <f aca="true" t="shared" si="5" ref="R52:R64">P52*Q52</f>
        <v>0</v>
      </c>
      <c r="S52" s="99"/>
    </row>
    <row r="53" spans="1:19" ht="90">
      <c r="A53" s="96">
        <v>50</v>
      </c>
      <c r="B53" s="80" t="s">
        <v>186</v>
      </c>
      <c r="C53" s="80" t="s">
        <v>187</v>
      </c>
      <c r="D53" s="100" t="s">
        <v>191</v>
      </c>
      <c r="F53" s="77">
        <v>1</v>
      </c>
      <c r="G53" s="78">
        <v>0.8</v>
      </c>
      <c r="H53" s="76">
        <f t="shared" si="3"/>
        <v>0.8</v>
      </c>
      <c r="I53" s="99" t="s">
        <v>234</v>
      </c>
      <c r="K53" s="77">
        <v>1</v>
      </c>
      <c r="L53" s="78">
        <v>1</v>
      </c>
      <c r="M53" s="76">
        <f t="shared" si="4"/>
        <v>1</v>
      </c>
      <c r="N53" s="100" t="s">
        <v>193</v>
      </c>
      <c r="P53" s="77"/>
      <c r="Q53" s="78"/>
      <c r="R53" s="76">
        <f t="shared" si="5"/>
        <v>0</v>
      </c>
      <c r="S53" s="99"/>
    </row>
    <row r="54" spans="1:19" ht="168.75" customHeight="1">
      <c r="A54" s="96">
        <v>51</v>
      </c>
      <c r="B54" s="80" t="s">
        <v>186</v>
      </c>
      <c r="C54" s="80" t="s">
        <v>187</v>
      </c>
      <c r="D54" s="100" t="s">
        <v>194</v>
      </c>
      <c r="F54" s="77">
        <v>1</v>
      </c>
      <c r="G54" s="78">
        <v>0.2</v>
      </c>
      <c r="H54" s="76">
        <f t="shared" si="3"/>
        <v>0.2</v>
      </c>
      <c r="I54" s="99" t="s">
        <v>732</v>
      </c>
      <c r="K54" s="77">
        <v>1</v>
      </c>
      <c r="L54" s="78">
        <v>0.95</v>
      </c>
      <c r="M54" s="76">
        <f t="shared" si="4"/>
        <v>0.95</v>
      </c>
      <c r="N54" s="100" t="s">
        <v>228</v>
      </c>
      <c r="P54" s="77"/>
      <c r="Q54" s="78"/>
      <c r="R54" s="76">
        <f t="shared" si="5"/>
        <v>0</v>
      </c>
      <c r="S54" s="99"/>
    </row>
    <row r="55" spans="1:19" ht="273" customHeight="1">
      <c r="A55" s="96">
        <v>52</v>
      </c>
      <c r="B55" s="80" t="s">
        <v>186</v>
      </c>
      <c r="C55" s="80" t="s">
        <v>187</v>
      </c>
      <c r="D55" s="100" t="s">
        <v>197</v>
      </c>
      <c r="F55" s="77">
        <v>1</v>
      </c>
      <c r="G55" s="78">
        <v>0.65</v>
      </c>
      <c r="H55" s="76">
        <f t="shared" si="3"/>
        <v>0.65</v>
      </c>
      <c r="I55" s="99" t="s">
        <v>235</v>
      </c>
      <c r="K55" s="77">
        <v>1</v>
      </c>
      <c r="L55" s="78">
        <v>1</v>
      </c>
      <c r="M55" s="76">
        <f t="shared" si="4"/>
        <v>1</v>
      </c>
      <c r="N55" s="100" t="s">
        <v>214</v>
      </c>
      <c r="P55" s="77"/>
      <c r="Q55" s="78"/>
      <c r="R55" s="76">
        <f t="shared" si="5"/>
        <v>0</v>
      </c>
      <c r="S55" s="99"/>
    </row>
    <row r="56" spans="1:19" ht="105">
      <c r="A56" s="96">
        <v>53</v>
      </c>
      <c r="B56" s="80" t="s">
        <v>186</v>
      </c>
      <c r="C56" s="80" t="s">
        <v>187</v>
      </c>
      <c r="D56" s="100" t="s">
        <v>200</v>
      </c>
      <c r="F56" s="77">
        <v>1</v>
      </c>
      <c r="G56" s="78">
        <v>0.85</v>
      </c>
      <c r="H56" s="76">
        <f t="shared" si="3"/>
        <v>0.85</v>
      </c>
      <c r="I56" s="99" t="s">
        <v>236</v>
      </c>
      <c r="K56" s="84">
        <v>1</v>
      </c>
      <c r="L56" s="83">
        <v>1</v>
      </c>
      <c r="M56" s="76">
        <f t="shared" si="4"/>
        <v>1</v>
      </c>
      <c r="N56" s="105" t="s">
        <v>193</v>
      </c>
      <c r="P56" s="77"/>
      <c r="Q56" s="78"/>
      <c r="R56" s="76">
        <f t="shared" si="5"/>
        <v>0</v>
      </c>
      <c r="S56" s="99"/>
    </row>
    <row r="57" spans="1:19" ht="60">
      <c r="A57" s="96">
        <v>54</v>
      </c>
      <c r="B57" s="80" t="s">
        <v>186</v>
      </c>
      <c r="C57" s="80" t="s">
        <v>187</v>
      </c>
      <c r="D57" s="100" t="s">
        <v>202</v>
      </c>
      <c r="F57" s="77">
        <v>1</v>
      </c>
      <c r="G57" s="78">
        <v>0.8</v>
      </c>
      <c r="H57" s="76">
        <f t="shared" si="3"/>
        <v>0.8</v>
      </c>
      <c r="I57" s="100" t="s">
        <v>203</v>
      </c>
      <c r="K57" s="84">
        <v>1</v>
      </c>
      <c r="L57" s="83">
        <v>0.98</v>
      </c>
      <c r="M57" s="76">
        <f t="shared" si="4"/>
        <v>0.98</v>
      </c>
      <c r="N57" s="105" t="s">
        <v>224</v>
      </c>
      <c r="P57" s="77"/>
      <c r="Q57" s="78"/>
      <c r="R57" s="76">
        <f t="shared" si="5"/>
        <v>0</v>
      </c>
      <c r="S57" s="99"/>
    </row>
    <row r="58" spans="1:19" ht="210">
      <c r="A58" s="96">
        <v>55</v>
      </c>
      <c r="B58" s="80" t="s">
        <v>186</v>
      </c>
      <c r="C58" s="80" t="s">
        <v>187</v>
      </c>
      <c r="D58" s="100" t="s">
        <v>205</v>
      </c>
      <c r="F58" s="77">
        <v>1</v>
      </c>
      <c r="G58" s="78">
        <v>0.7</v>
      </c>
      <c r="H58" s="76">
        <f t="shared" si="3"/>
        <v>0.7</v>
      </c>
      <c r="I58" s="99" t="s">
        <v>237</v>
      </c>
      <c r="K58" s="77">
        <v>1</v>
      </c>
      <c r="L58" s="78">
        <v>0.9</v>
      </c>
      <c r="M58" s="76">
        <f t="shared" si="4"/>
        <v>0.9</v>
      </c>
      <c r="N58" s="100" t="s">
        <v>226</v>
      </c>
      <c r="P58" s="77"/>
      <c r="Q58" s="78"/>
      <c r="R58" s="76">
        <f t="shared" si="5"/>
        <v>0</v>
      </c>
      <c r="S58" s="99"/>
    </row>
    <row r="59" spans="1:19" ht="45">
      <c r="A59" s="96">
        <v>56</v>
      </c>
      <c r="B59" s="80" t="s">
        <v>186</v>
      </c>
      <c r="C59" s="80" t="s">
        <v>187</v>
      </c>
      <c r="D59" s="100" t="s">
        <v>207</v>
      </c>
      <c r="F59" s="77">
        <v>1</v>
      </c>
      <c r="G59" s="78">
        <v>1</v>
      </c>
      <c r="H59" s="76">
        <f t="shared" si="3"/>
        <v>1</v>
      </c>
      <c r="I59" s="99" t="s">
        <v>219</v>
      </c>
      <c r="K59" s="77">
        <v>1</v>
      </c>
      <c r="L59" s="78">
        <v>1</v>
      </c>
      <c r="M59" s="76">
        <f t="shared" si="4"/>
        <v>1</v>
      </c>
      <c r="N59" s="99" t="s">
        <v>208</v>
      </c>
      <c r="P59" s="77"/>
      <c r="Q59" s="78"/>
      <c r="R59" s="76">
        <f t="shared" si="5"/>
        <v>0</v>
      </c>
      <c r="S59" s="99"/>
    </row>
    <row r="60" spans="1:19" ht="120">
      <c r="A60" s="96">
        <v>57</v>
      </c>
      <c r="B60" s="80" t="s">
        <v>15</v>
      </c>
      <c r="C60" s="80" t="s">
        <v>15</v>
      </c>
      <c r="D60" s="100" t="s">
        <v>16</v>
      </c>
      <c r="F60" s="52">
        <v>1</v>
      </c>
      <c r="G60" s="78">
        <v>0.85</v>
      </c>
      <c r="H60" s="76">
        <f>F60*G60</f>
        <v>0.85</v>
      </c>
      <c r="I60" s="99" t="s">
        <v>153</v>
      </c>
      <c r="K60" s="77">
        <v>1</v>
      </c>
      <c r="L60" s="78">
        <v>1</v>
      </c>
      <c r="M60" s="76">
        <f>K60*L60</f>
        <v>1</v>
      </c>
      <c r="N60" s="99" t="s">
        <v>154</v>
      </c>
      <c r="P60" s="77"/>
      <c r="Q60" s="78"/>
      <c r="R60" s="76">
        <f t="shared" si="5"/>
        <v>0</v>
      </c>
      <c r="S60" s="99"/>
    </row>
    <row r="61" spans="1:19" ht="363" customHeight="1">
      <c r="A61" s="96">
        <v>58</v>
      </c>
      <c r="B61" s="80" t="s">
        <v>15</v>
      </c>
      <c r="C61" s="80" t="s">
        <v>15</v>
      </c>
      <c r="D61" s="100" t="s">
        <v>57</v>
      </c>
      <c r="F61" s="52">
        <v>1</v>
      </c>
      <c r="G61" s="78">
        <v>0.85</v>
      </c>
      <c r="H61" s="76">
        <f>F61*G61</f>
        <v>0.85</v>
      </c>
      <c r="I61" s="99" t="s">
        <v>155</v>
      </c>
      <c r="K61" s="52">
        <v>1</v>
      </c>
      <c r="L61" s="53">
        <v>0.85</v>
      </c>
      <c r="M61" s="109">
        <f>K61*L61</f>
        <v>0.85</v>
      </c>
      <c r="N61" s="100" t="s">
        <v>156</v>
      </c>
      <c r="P61" s="77"/>
      <c r="Q61" s="78"/>
      <c r="R61" s="76">
        <f t="shared" si="5"/>
        <v>0</v>
      </c>
      <c r="S61" s="99"/>
    </row>
    <row r="62" spans="1:19" ht="285">
      <c r="A62" s="96">
        <v>59</v>
      </c>
      <c r="B62" s="80" t="s">
        <v>15</v>
      </c>
      <c r="C62" s="80" t="s">
        <v>15</v>
      </c>
      <c r="D62" s="100" t="s">
        <v>58</v>
      </c>
      <c r="F62" s="52">
        <v>1</v>
      </c>
      <c r="G62" s="78">
        <v>0.8</v>
      </c>
      <c r="H62" s="76">
        <f>F62*G62</f>
        <v>0.8</v>
      </c>
      <c r="I62" s="115" t="s">
        <v>166</v>
      </c>
      <c r="K62" s="77">
        <v>1</v>
      </c>
      <c r="L62" s="78">
        <v>0.75</v>
      </c>
      <c r="M62" s="76">
        <f>K62*L62</f>
        <v>0.75</v>
      </c>
      <c r="N62" s="99" t="s">
        <v>167</v>
      </c>
      <c r="P62" s="77"/>
      <c r="Q62" s="78"/>
      <c r="R62" s="76">
        <f t="shared" si="5"/>
        <v>0</v>
      </c>
      <c r="S62" s="99"/>
    </row>
    <row r="63" spans="1:19" ht="90">
      <c r="A63" s="96">
        <v>60</v>
      </c>
      <c r="B63" s="80" t="s">
        <v>15</v>
      </c>
      <c r="C63" s="80" t="s">
        <v>15</v>
      </c>
      <c r="D63" s="100" t="s">
        <v>54</v>
      </c>
      <c r="F63" s="52">
        <v>1</v>
      </c>
      <c r="G63" s="78">
        <v>0.95</v>
      </c>
      <c r="H63" s="76">
        <f>F63*G63</f>
        <v>0.95</v>
      </c>
      <c r="I63" s="99" t="s">
        <v>159</v>
      </c>
      <c r="K63" s="77">
        <v>1</v>
      </c>
      <c r="L63" s="78">
        <v>1</v>
      </c>
      <c r="M63" s="76">
        <f>K63*L63</f>
        <v>1</v>
      </c>
      <c r="N63" s="99" t="s">
        <v>160</v>
      </c>
      <c r="P63" s="77"/>
      <c r="Q63" s="78"/>
      <c r="R63" s="76">
        <f t="shared" si="5"/>
        <v>0</v>
      </c>
      <c r="S63" s="99"/>
    </row>
    <row r="64" spans="1:19" ht="135">
      <c r="A64" s="96">
        <v>61</v>
      </c>
      <c r="B64" s="80" t="s">
        <v>15</v>
      </c>
      <c r="C64" s="80" t="s">
        <v>15</v>
      </c>
      <c r="D64" s="100" t="s">
        <v>55</v>
      </c>
      <c r="F64" s="52">
        <v>1</v>
      </c>
      <c r="G64" s="78">
        <v>0.75</v>
      </c>
      <c r="H64" s="76">
        <f>F64*G64</f>
        <v>0.75</v>
      </c>
      <c r="I64" s="99" t="s">
        <v>161</v>
      </c>
      <c r="K64" s="77">
        <v>1</v>
      </c>
      <c r="L64" s="78">
        <v>0.8</v>
      </c>
      <c r="M64" s="76">
        <f>K64*L64</f>
        <v>0.8</v>
      </c>
      <c r="N64" s="99" t="s">
        <v>162</v>
      </c>
      <c r="P64" s="77"/>
      <c r="Q64" s="78"/>
      <c r="R64" s="76">
        <f t="shared" si="5"/>
        <v>0</v>
      </c>
      <c r="S64" s="99"/>
    </row>
  </sheetData>
  <sheetProtection/>
  <mergeCells count="4">
    <mergeCell ref="B2:D2"/>
    <mergeCell ref="F2:I2"/>
    <mergeCell ref="K2:N2"/>
    <mergeCell ref="P2:S2"/>
  </mergeCells>
  <printOptions/>
  <pageMargins left="0.511811024" right="0.511811024" top="0.787401575" bottom="0.787401575" header="0.31496062" footer="0.31496062"/>
  <pageSetup orientation="portrait" paperSize="9"/>
</worksheet>
</file>

<file path=xl/worksheets/sheet7.xml><?xml version="1.0" encoding="utf-8"?>
<worksheet xmlns="http://schemas.openxmlformats.org/spreadsheetml/2006/main" xmlns:r="http://schemas.openxmlformats.org/officeDocument/2006/relationships">
  <dimension ref="A1:S64"/>
  <sheetViews>
    <sheetView zoomScale="82" zoomScaleNormal="82" zoomScalePageLayoutView="75" workbookViewId="0" topLeftCell="D62">
      <selection activeCell="I64" sqref="I64"/>
    </sheetView>
  </sheetViews>
  <sheetFormatPr defaultColWidth="8.8515625" defaultRowHeight="15"/>
  <cols>
    <col min="1" max="1" width="3.00390625" style="96" bestFit="1" customWidth="1"/>
    <col min="2" max="2" width="16.421875" style="75" bestFit="1" customWidth="1"/>
    <col min="3" max="3" width="20.7109375" style="75" customWidth="1"/>
    <col min="4" max="4" width="44.421875" style="97" customWidth="1"/>
    <col min="5" max="5" width="2.421875" style="97" customWidth="1"/>
    <col min="6" max="6" width="20.140625" style="75" bestFit="1" customWidth="1"/>
    <col min="7" max="7" width="14.28125" style="75" bestFit="1" customWidth="1"/>
    <col min="8" max="8" width="9.140625" style="75" customWidth="1"/>
    <col min="9" max="9" width="57.8515625" style="116" customWidth="1"/>
    <col min="10" max="10" width="1.8515625" style="97" customWidth="1"/>
    <col min="11" max="11" width="20.140625" style="75" bestFit="1" customWidth="1"/>
    <col min="12" max="12" width="14.28125" style="75" bestFit="1" customWidth="1"/>
    <col min="13" max="13" width="9.140625" style="75" customWidth="1"/>
    <col min="14" max="14" width="58.140625" style="97" customWidth="1"/>
    <col min="15" max="15" width="1.421875" style="97" customWidth="1"/>
    <col min="16" max="16" width="20.140625" style="75" customWidth="1"/>
    <col min="17" max="17" width="14.28125" style="75" customWidth="1"/>
    <col min="18" max="18" width="9.140625" style="75" customWidth="1"/>
    <col min="19" max="19" width="63.140625" style="97" customWidth="1"/>
    <col min="20" max="16384" width="8.8515625" style="97" customWidth="1"/>
  </cols>
  <sheetData>
    <row r="1" ht="15">
      <c r="I1" s="97"/>
    </row>
    <row r="2" spans="2:19" ht="39.75" customHeight="1">
      <c r="B2" s="110" t="s">
        <v>17</v>
      </c>
      <c r="C2" s="110"/>
      <c r="D2" s="110"/>
      <c r="F2" s="110" t="s">
        <v>59</v>
      </c>
      <c r="G2" s="110"/>
      <c r="H2" s="110"/>
      <c r="I2" s="110"/>
      <c r="K2" s="111" t="s">
        <v>47</v>
      </c>
      <c r="L2" s="112"/>
      <c r="M2" s="112"/>
      <c r="N2" s="113"/>
      <c r="P2" s="110" t="s">
        <v>63</v>
      </c>
      <c r="Q2" s="110"/>
      <c r="R2" s="110"/>
      <c r="S2" s="110"/>
    </row>
    <row r="3" spans="2:19" ht="45">
      <c r="B3" s="119" t="s">
        <v>0</v>
      </c>
      <c r="C3" s="119" t="s">
        <v>1</v>
      </c>
      <c r="D3" s="120" t="s">
        <v>2</v>
      </c>
      <c r="F3" s="117" t="s">
        <v>18</v>
      </c>
      <c r="G3" s="117" t="s">
        <v>19</v>
      </c>
      <c r="H3" s="117" t="s">
        <v>22</v>
      </c>
      <c r="I3" s="114" t="s">
        <v>20</v>
      </c>
      <c r="K3" s="117" t="s">
        <v>18</v>
      </c>
      <c r="L3" s="117" t="s">
        <v>19</v>
      </c>
      <c r="M3" s="117" t="s">
        <v>22</v>
      </c>
      <c r="N3" s="114" t="s">
        <v>20</v>
      </c>
      <c r="P3" s="117" t="s">
        <v>18</v>
      </c>
      <c r="Q3" s="117" t="s">
        <v>19</v>
      </c>
      <c r="R3" s="117" t="s">
        <v>22</v>
      </c>
      <c r="S3" s="114" t="s">
        <v>20</v>
      </c>
    </row>
    <row r="4" spans="1:19" ht="30">
      <c r="A4" s="96">
        <v>1</v>
      </c>
      <c r="B4" s="80" t="s">
        <v>3</v>
      </c>
      <c r="C4" s="80" t="s">
        <v>4</v>
      </c>
      <c r="D4" s="100" t="s">
        <v>5</v>
      </c>
      <c r="F4" s="79">
        <v>1</v>
      </c>
      <c r="G4" s="107">
        <v>0.8</v>
      </c>
      <c r="H4" s="76">
        <f>F4*G4</f>
        <v>0.8</v>
      </c>
      <c r="I4" s="99" t="s">
        <v>137</v>
      </c>
      <c r="K4" s="79">
        <v>1</v>
      </c>
      <c r="L4" s="107">
        <v>0.95</v>
      </c>
      <c r="M4" s="76">
        <f>K4*L4</f>
        <v>0.95</v>
      </c>
      <c r="N4" s="99" t="s">
        <v>133</v>
      </c>
      <c r="P4" s="77"/>
      <c r="Q4" s="78"/>
      <c r="R4" s="76">
        <f>P4*Q4</f>
        <v>0</v>
      </c>
      <c r="S4" s="99"/>
    </row>
    <row r="5" spans="1:19" ht="60">
      <c r="A5" s="96">
        <v>2</v>
      </c>
      <c r="B5" s="80" t="s">
        <v>3</v>
      </c>
      <c r="C5" s="80" t="s">
        <v>4</v>
      </c>
      <c r="D5" s="100" t="s">
        <v>6</v>
      </c>
      <c r="F5" s="79">
        <v>1</v>
      </c>
      <c r="G5" s="107">
        <v>0.85</v>
      </c>
      <c r="H5" s="76">
        <f aca="true" t="shared" si="0" ref="H5:H51">F5*G5</f>
        <v>0.85</v>
      </c>
      <c r="I5" s="99" t="s">
        <v>128</v>
      </c>
      <c r="K5" s="79">
        <v>1</v>
      </c>
      <c r="L5" s="107">
        <v>0.95</v>
      </c>
      <c r="M5" s="76">
        <f aca="true" t="shared" si="1" ref="M5:M51">K5*L5</f>
        <v>0.95</v>
      </c>
      <c r="N5" s="99" t="s">
        <v>130</v>
      </c>
      <c r="P5" s="77"/>
      <c r="Q5" s="78"/>
      <c r="R5" s="76">
        <f aca="true" t="shared" si="2" ref="R5:R51">P5*Q5</f>
        <v>0</v>
      </c>
      <c r="S5" s="99"/>
    </row>
    <row r="6" spans="1:19" ht="60">
      <c r="A6" s="96">
        <v>3</v>
      </c>
      <c r="B6" s="80" t="s">
        <v>3</v>
      </c>
      <c r="C6" s="80" t="s">
        <v>4</v>
      </c>
      <c r="D6" s="100" t="s">
        <v>7</v>
      </c>
      <c r="F6" s="79">
        <v>1</v>
      </c>
      <c r="G6" s="107">
        <v>0.85</v>
      </c>
      <c r="H6" s="76">
        <f t="shared" si="0"/>
        <v>0.85</v>
      </c>
      <c r="I6" s="99" t="s">
        <v>127</v>
      </c>
      <c r="K6" s="79">
        <v>1</v>
      </c>
      <c r="L6" s="107">
        <v>0.9</v>
      </c>
      <c r="M6" s="76">
        <f t="shared" si="1"/>
        <v>0.9</v>
      </c>
      <c r="N6" s="99" t="s">
        <v>126</v>
      </c>
      <c r="P6" s="77"/>
      <c r="Q6" s="78"/>
      <c r="R6" s="76">
        <f t="shared" si="2"/>
        <v>0</v>
      </c>
      <c r="S6" s="99"/>
    </row>
    <row r="7" spans="1:19" ht="120">
      <c r="A7" s="96">
        <v>4</v>
      </c>
      <c r="B7" s="80" t="s">
        <v>3</v>
      </c>
      <c r="C7" s="80" t="s">
        <v>4</v>
      </c>
      <c r="D7" s="100" t="s">
        <v>8</v>
      </c>
      <c r="F7" s="79">
        <v>1</v>
      </c>
      <c r="G7" s="107">
        <v>0.85</v>
      </c>
      <c r="H7" s="76">
        <f t="shared" si="0"/>
        <v>0.85</v>
      </c>
      <c r="I7" s="99" t="s">
        <v>67</v>
      </c>
      <c r="K7" s="79">
        <v>1</v>
      </c>
      <c r="L7" s="107">
        <v>1</v>
      </c>
      <c r="M7" s="76">
        <f t="shared" si="1"/>
        <v>1</v>
      </c>
      <c r="N7" s="99"/>
      <c r="P7" s="77"/>
      <c r="Q7" s="78"/>
      <c r="R7" s="76">
        <f t="shared" si="2"/>
        <v>0</v>
      </c>
      <c r="S7" s="99"/>
    </row>
    <row r="8" spans="1:19" ht="45">
      <c r="A8" s="96">
        <v>5</v>
      </c>
      <c r="B8" s="80" t="s">
        <v>3</v>
      </c>
      <c r="C8" s="80" t="s">
        <v>4</v>
      </c>
      <c r="D8" s="100" t="s">
        <v>9</v>
      </c>
      <c r="F8" s="79">
        <v>1</v>
      </c>
      <c r="G8" s="107">
        <v>1</v>
      </c>
      <c r="H8" s="76">
        <f t="shared" si="0"/>
        <v>1</v>
      </c>
      <c r="I8" s="99"/>
      <c r="K8" s="79">
        <v>1</v>
      </c>
      <c r="L8" s="107">
        <v>1</v>
      </c>
      <c r="M8" s="76">
        <f t="shared" si="1"/>
        <v>1</v>
      </c>
      <c r="N8" s="99"/>
      <c r="P8" s="77"/>
      <c r="Q8" s="78"/>
      <c r="R8" s="76">
        <f t="shared" si="2"/>
        <v>0</v>
      </c>
      <c r="S8" s="99"/>
    </row>
    <row r="9" spans="1:19" ht="75">
      <c r="A9" s="96">
        <v>6</v>
      </c>
      <c r="B9" s="80" t="s">
        <v>3</v>
      </c>
      <c r="C9" s="80" t="s">
        <v>4</v>
      </c>
      <c r="D9" s="100" t="s">
        <v>49</v>
      </c>
      <c r="F9" s="79">
        <v>1</v>
      </c>
      <c r="G9" s="107">
        <v>0.57</v>
      </c>
      <c r="H9" s="76">
        <f t="shared" si="0"/>
        <v>0.57</v>
      </c>
      <c r="I9" s="99" t="s">
        <v>88</v>
      </c>
      <c r="K9" s="79">
        <v>1</v>
      </c>
      <c r="L9" s="107">
        <v>0.85</v>
      </c>
      <c r="M9" s="76">
        <f t="shared" si="1"/>
        <v>0.85</v>
      </c>
      <c r="N9" s="99" t="s">
        <v>121</v>
      </c>
      <c r="P9" s="77"/>
      <c r="Q9" s="78"/>
      <c r="R9" s="76">
        <f t="shared" si="2"/>
        <v>0</v>
      </c>
      <c r="S9" s="99"/>
    </row>
    <row r="10" spans="1:19" ht="45">
      <c r="A10" s="96">
        <v>7</v>
      </c>
      <c r="B10" s="80" t="s">
        <v>3</v>
      </c>
      <c r="C10" s="80" t="s">
        <v>4</v>
      </c>
      <c r="D10" s="100" t="s">
        <v>10</v>
      </c>
      <c r="F10" s="79">
        <v>1</v>
      </c>
      <c r="G10" s="107">
        <v>0.6</v>
      </c>
      <c r="H10" s="76">
        <f t="shared" si="0"/>
        <v>0.6</v>
      </c>
      <c r="I10" s="99" t="s">
        <v>115</v>
      </c>
      <c r="K10" s="79">
        <v>1</v>
      </c>
      <c r="L10" s="107">
        <v>0.8</v>
      </c>
      <c r="M10" s="76">
        <f t="shared" si="1"/>
        <v>0.8</v>
      </c>
      <c r="N10" s="99" t="s">
        <v>116</v>
      </c>
      <c r="P10" s="77"/>
      <c r="Q10" s="78"/>
      <c r="R10" s="76">
        <f t="shared" si="2"/>
        <v>0</v>
      </c>
      <c r="S10" s="99"/>
    </row>
    <row r="11" spans="1:19" ht="45">
      <c r="A11" s="96">
        <v>8</v>
      </c>
      <c r="B11" s="80" t="s">
        <v>3</v>
      </c>
      <c r="C11" s="80" t="s">
        <v>4</v>
      </c>
      <c r="D11" s="100" t="s">
        <v>11</v>
      </c>
      <c r="F11" s="79">
        <v>1</v>
      </c>
      <c r="G11" s="107">
        <v>0.6</v>
      </c>
      <c r="H11" s="76">
        <f t="shared" si="0"/>
        <v>0.6</v>
      </c>
      <c r="I11" s="99" t="s">
        <v>106</v>
      </c>
      <c r="K11" s="79">
        <v>1</v>
      </c>
      <c r="L11" s="107">
        <v>0.9</v>
      </c>
      <c r="M11" s="76">
        <f t="shared" si="1"/>
        <v>0.9</v>
      </c>
      <c r="N11" s="99" t="s">
        <v>70</v>
      </c>
      <c r="P11" s="77"/>
      <c r="Q11" s="78"/>
      <c r="R11" s="76">
        <f t="shared" si="2"/>
        <v>0</v>
      </c>
      <c r="S11" s="99"/>
    </row>
    <row r="12" spans="1:19" ht="90">
      <c r="A12" s="96">
        <v>9</v>
      </c>
      <c r="B12" s="80" t="s">
        <v>3</v>
      </c>
      <c r="C12" s="80" t="s">
        <v>4</v>
      </c>
      <c r="D12" s="100" t="s">
        <v>12</v>
      </c>
      <c r="F12" s="79">
        <v>1</v>
      </c>
      <c r="G12" s="107">
        <v>0.85</v>
      </c>
      <c r="H12" s="76">
        <f t="shared" si="0"/>
        <v>0.85</v>
      </c>
      <c r="I12" s="99" t="s">
        <v>104</v>
      </c>
      <c r="K12" s="79">
        <v>1</v>
      </c>
      <c r="L12" s="107">
        <v>0.7</v>
      </c>
      <c r="M12" s="76">
        <f t="shared" si="1"/>
        <v>0.7</v>
      </c>
      <c r="N12" s="99" t="s">
        <v>105</v>
      </c>
      <c r="P12" s="77"/>
      <c r="Q12" s="78"/>
      <c r="R12" s="76">
        <f t="shared" si="2"/>
        <v>0</v>
      </c>
      <c r="S12" s="99"/>
    </row>
    <row r="13" spans="1:19" ht="60">
      <c r="A13" s="96">
        <v>10</v>
      </c>
      <c r="B13" s="80" t="s">
        <v>3</v>
      </c>
      <c r="C13" s="80" t="s">
        <v>13</v>
      </c>
      <c r="D13" s="100" t="s">
        <v>50</v>
      </c>
      <c r="F13" s="79">
        <v>1</v>
      </c>
      <c r="G13" s="107">
        <v>0.7</v>
      </c>
      <c r="H13" s="76">
        <f t="shared" si="0"/>
        <v>0.7</v>
      </c>
      <c r="I13" s="99" t="s">
        <v>146</v>
      </c>
      <c r="K13" s="79">
        <v>1</v>
      </c>
      <c r="L13" s="107">
        <v>0.9</v>
      </c>
      <c r="M13" s="76">
        <f t="shared" si="1"/>
        <v>0.9</v>
      </c>
      <c r="N13" s="99" t="s">
        <v>107</v>
      </c>
      <c r="P13" s="77"/>
      <c r="Q13" s="78"/>
      <c r="R13" s="76">
        <f t="shared" si="2"/>
        <v>0</v>
      </c>
      <c r="S13" s="99"/>
    </row>
    <row r="14" spans="1:19" ht="60">
      <c r="A14" s="96">
        <v>11</v>
      </c>
      <c r="B14" s="80" t="s">
        <v>3</v>
      </c>
      <c r="C14" s="80" t="s">
        <v>13</v>
      </c>
      <c r="D14" s="100" t="s">
        <v>51</v>
      </c>
      <c r="F14" s="79">
        <v>1</v>
      </c>
      <c r="G14" s="107">
        <v>1</v>
      </c>
      <c r="H14" s="76">
        <f t="shared" si="0"/>
        <v>1</v>
      </c>
      <c r="I14" s="99"/>
      <c r="K14" s="79">
        <v>1</v>
      </c>
      <c r="L14" s="107">
        <v>0.85</v>
      </c>
      <c r="M14" s="76">
        <f t="shared" si="1"/>
        <v>0.85</v>
      </c>
      <c r="N14" s="99" t="s">
        <v>72</v>
      </c>
      <c r="P14" s="77"/>
      <c r="Q14" s="78"/>
      <c r="R14" s="76">
        <f t="shared" si="2"/>
        <v>0</v>
      </c>
      <c r="S14" s="99"/>
    </row>
    <row r="15" spans="1:19" ht="105">
      <c r="A15" s="96">
        <v>12</v>
      </c>
      <c r="B15" s="80" t="s">
        <v>3</v>
      </c>
      <c r="C15" s="80" t="s">
        <v>56</v>
      </c>
      <c r="D15" s="100" t="s">
        <v>52</v>
      </c>
      <c r="F15" s="79">
        <v>1</v>
      </c>
      <c r="G15" s="107">
        <v>0.4</v>
      </c>
      <c r="H15" s="76">
        <f t="shared" si="0"/>
        <v>0.4</v>
      </c>
      <c r="I15" s="99" t="s">
        <v>97</v>
      </c>
      <c r="K15" s="79">
        <v>1</v>
      </c>
      <c r="L15" s="107">
        <v>0.7</v>
      </c>
      <c r="M15" s="76">
        <f t="shared" si="1"/>
        <v>0.7</v>
      </c>
      <c r="N15" s="99" t="s">
        <v>101</v>
      </c>
      <c r="P15" s="77"/>
      <c r="Q15" s="78"/>
      <c r="R15" s="76">
        <f t="shared" si="2"/>
        <v>0</v>
      </c>
      <c r="S15" s="99"/>
    </row>
    <row r="16" spans="1:19" ht="51.75" customHeight="1">
      <c r="A16" s="96">
        <v>13</v>
      </c>
      <c r="B16" s="80" t="s">
        <v>3</v>
      </c>
      <c r="C16" s="80" t="s">
        <v>56</v>
      </c>
      <c r="D16" s="100" t="s">
        <v>14</v>
      </c>
      <c r="F16" s="79">
        <v>1</v>
      </c>
      <c r="G16" s="107">
        <v>0.8</v>
      </c>
      <c r="H16" s="76">
        <f t="shared" si="0"/>
        <v>0.8</v>
      </c>
      <c r="I16" s="99" t="s">
        <v>98</v>
      </c>
      <c r="K16" s="79">
        <v>1</v>
      </c>
      <c r="L16" s="107">
        <v>0.85</v>
      </c>
      <c r="M16" s="76">
        <f t="shared" si="1"/>
        <v>0.85</v>
      </c>
      <c r="N16" s="99" t="s">
        <v>98</v>
      </c>
      <c r="P16" s="77"/>
      <c r="Q16" s="78"/>
      <c r="R16" s="76">
        <f t="shared" si="2"/>
        <v>0</v>
      </c>
      <c r="S16" s="99"/>
    </row>
    <row r="17" spans="1:19" ht="51.75" customHeight="1">
      <c r="A17" s="96">
        <v>14</v>
      </c>
      <c r="B17" s="80" t="s">
        <v>3</v>
      </c>
      <c r="C17" s="80" t="s">
        <v>56</v>
      </c>
      <c r="D17" s="100" t="s">
        <v>53</v>
      </c>
      <c r="F17" s="79">
        <v>1</v>
      </c>
      <c r="G17" s="107">
        <v>0.5</v>
      </c>
      <c r="H17" s="76">
        <f t="shared" si="0"/>
        <v>0.5</v>
      </c>
      <c r="I17" s="99" t="s">
        <v>100</v>
      </c>
      <c r="K17" s="79">
        <v>1</v>
      </c>
      <c r="L17" s="107">
        <v>0.7</v>
      </c>
      <c r="M17" s="76">
        <f t="shared" si="1"/>
        <v>0.7</v>
      </c>
      <c r="N17" s="99" t="s">
        <v>99</v>
      </c>
      <c r="P17" s="77"/>
      <c r="Q17" s="78"/>
      <c r="R17" s="76">
        <f t="shared" si="2"/>
        <v>0</v>
      </c>
      <c r="S17" s="99"/>
    </row>
    <row r="18" spans="1:19" s="125" customFormat="1" ht="63" customHeight="1">
      <c r="A18" s="123">
        <v>15</v>
      </c>
      <c r="B18" s="124" t="s">
        <v>316</v>
      </c>
      <c r="C18" s="124" t="s">
        <v>317</v>
      </c>
      <c r="D18" s="105" t="s">
        <v>318</v>
      </c>
      <c r="F18" s="84">
        <v>1</v>
      </c>
      <c r="G18" s="83">
        <v>1</v>
      </c>
      <c r="H18" s="76">
        <f t="shared" si="0"/>
        <v>1</v>
      </c>
      <c r="I18" s="103"/>
      <c r="K18" s="84">
        <v>1</v>
      </c>
      <c r="L18" s="83">
        <v>1</v>
      </c>
      <c r="M18" s="76">
        <f t="shared" si="1"/>
        <v>1</v>
      </c>
      <c r="N18" s="105" t="s">
        <v>431</v>
      </c>
      <c r="P18" s="84"/>
      <c r="Q18" s="83"/>
      <c r="R18" s="76">
        <f t="shared" si="2"/>
        <v>0</v>
      </c>
      <c r="S18" s="103"/>
    </row>
    <row r="19" spans="1:19" ht="195">
      <c r="A19" s="96">
        <v>16</v>
      </c>
      <c r="B19" s="80" t="s">
        <v>316</v>
      </c>
      <c r="C19" s="80" t="s">
        <v>317</v>
      </c>
      <c r="D19" s="100" t="s">
        <v>320</v>
      </c>
      <c r="F19" s="77">
        <v>1</v>
      </c>
      <c r="G19" s="78">
        <v>0.9</v>
      </c>
      <c r="H19" s="76">
        <f t="shared" si="0"/>
        <v>0.9</v>
      </c>
      <c r="I19" s="99" t="s">
        <v>710</v>
      </c>
      <c r="K19" s="77">
        <v>1</v>
      </c>
      <c r="L19" s="78">
        <v>1</v>
      </c>
      <c r="M19" s="76">
        <f t="shared" si="1"/>
        <v>1</v>
      </c>
      <c r="N19" s="100" t="s">
        <v>432</v>
      </c>
      <c r="P19" s="77"/>
      <c r="Q19" s="78"/>
      <c r="R19" s="76">
        <f t="shared" si="2"/>
        <v>0</v>
      </c>
      <c r="S19" s="99"/>
    </row>
    <row r="20" spans="1:19" ht="138.75" customHeight="1">
      <c r="A20" s="96" t="s">
        <v>322</v>
      </c>
      <c r="B20" s="80" t="s">
        <v>316</v>
      </c>
      <c r="C20" s="80" t="s">
        <v>317</v>
      </c>
      <c r="D20" s="100" t="s">
        <v>323</v>
      </c>
      <c r="F20" s="77">
        <v>1</v>
      </c>
      <c r="G20" s="78">
        <v>1</v>
      </c>
      <c r="H20" s="76">
        <f t="shared" si="0"/>
        <v>1</v>
      </c>
      <c r="I20" s="99"/>
      <c r="K20" s="77">
        <v>1</v>
      </c>
      <c r="L20" s="78">
        <v>1</v>
      </c>
      <c r="M20" s="76">
        <f t="shared" si="1"/>
        <v>1</v>
      </c>
      <c r="N20" s="100" t="s">
        <v>433</v>
      </c>
      <c r="P20" s="77"/>
      <c r="Q20" s="78"/>
      <c r="R20" s="76">
        <f t="shared" si="2"/>
        <v>0</v>
      </c>
      <c r="S20" s="99"/>
    </row>
    <row r="21" spans="1:19" ht="159" customHeight="1">
      <c r="A21" s="96">
        <v>18</v>
      </c>
      <c r="B21" s="80" t="s">
        <v>316</v>
      </c>
      <c r="C21" s="80" t="s">
        <v>317</v>
      </c>
      <c r="D21" s="100" t="s">
        <v>325</v>
      </c>
      <c r="F21" s="77">
        <v>1</v>
      </c>
      <c r="G21" s="78">
        <v>0.5</v>
      </c>
      <c r="H21" s="76">
        <f t="shared" si="0"/>
        <v>0.5</v>
      </c>
      <c r="I21" s="99" t="s">
        <v>434</v>
      </c>
      <c r="K21" s="77">
        <v>1</v>
      </c>
      <c r="L21" s="78">
        <v>1</v>
      </c>
      <c r="M21" s="76">
        <f t="shared" si="1"/>
        <v>1</v>
      </c>
      <c r="N21" s="100" t="s">
        <v>435</v>
      </c>
      <c r="P21" s="77"/>
      <c r="Q21" s="78"/>
      <c r="R21" s="76">
        <f t="shared" si="2"/>
        <v>0</v>
      </c>
      <c r="S21" s="99"/>
    </row>
    <row r="22" spans="1:19" ht="180">
      <c r="A22" s="96">
        <v>19</v>
      </c>
      <c r="B22" s="80" t="s">
        <v>316</v>
      </c>
      <c r="C22" s="80" t="s">
        <v>317</v>
      </c>
      <c r="D22" s="100" t="s">
        <v>327</v>
      </c>
      <c r="F22" s="77">
        <v>1</v>
      </c>
      <c r="G22" s="78">
        <v>0.5</v>
      </c>
      <c r="H22" s="76">
        <f t="shared" si="0"/>
        <v>0.5</v>
      </c>
      <c r="I22" s="99" t="s">
        <v>328</v>
      </c>
      <c r="K22" s="77">
        <v>1</v>
      </c>
      <c r="L22" s="78">
        <v>0.95</v>
      </c>
      <c r="M22" s="76">
        <f t="shared" si="1"/>
        <v>0.95</v>
      </c>
      <c r="N22" s="99" t="s">
        <v>436</v>
      </c>
      <c r="P22" s="77"/>
      <c r="Q22" s="78"/>
      <c r="R22" s="76">
        <f t="shared" si="2"/>
        <v>0</v>
      </c>
      <c r="S22" s="99"/>
    </row>
    <row r="23" spans="1:19" ht="79.5" customHeight="1">
      <c r="A23" s="96">
        <v>20</v>
      </c>
      <c r="B23" s="80" t="s">
        <v>316</v>
      </c>
      <c r="C23" s="80" t="s">
        <v>317</v>
      </c>
      <c r="D23" s="100" t="s">
        <v>330</v>
      </c>
      <c r="F23" s="77">
        <v>1</v>
      </c>
      <c r="G23" s="78">
        <v>0.6</v>
      </c>
      <c r="H23" s="76">
        <f t="shared" si="0"/>
        <v>0.6</v>
      </c>
      <c r="I23" s="99" t="s">
        <v>419</v>
      </c>
      <c r="K23" s="77">
        <v>1</v>
      </c>
      <c r="L23" s="78">
        <v>1</v>
      </c>
      <c r="M23" s="76">
        <f t="shared" si="1"/>
        <v>1</v>
      </c>
      <c r="N23" s="100" t="s">
        <v>437</v>
      </c>
      <c r="P23" s="77"/>
      <c r="Q23" s="78"/>
      <c r="R23" s="76">
        <f t="shared" si="2"/>
        <v>0</v>
      </c>
      <c r="S23" s="99"/>
    </row>
    <row r="24" spans="1:19" ht="60">
      <c r="A24" s="96">
        <v>21</v>
      </c>
      <c r="B24" s="80" t="s">
        <v>316</v>
      </c>
      <c r="C24" s="80" t="s">
        <v>317</v>
      </c>
      <c r="D24" s="100" t="s">
        <v>332</v>
      </c>
      <c r="F24" s="77">
        <v>1</v>
      </c>
      <c r="G24" s="78">
        <v>0.65</v>
      </c>
      <c r="H24" s="76">
        <f t="shared" si="0"/>
        <v>0.65</v>
      </c>
      <c r="I24" s="99" t="s">
        <v>711</v>
      </c>
      <c r="K24" s="77">
        <v>1</v>
      </c>
      <c r="L24" s="78">
        <v>1</v>
      </c>
      <c r="M24" s="76">
        <f t="shared" si="1"/>
        <v>1</v>
      </c>
      <c r="N24" s="100" t="s">
        <v>712</v>
      </c>
      <c r="P24" s="77"/>
      <c r="Q24" s="78"/>
      <c r="R24" s="76">
        <f t="shared" si="2"/>
        <v>0</v>
      </c>
      <c r="S24" s="99"/>
    </row>
    <row r="25" spans="1:19" ht="75">
      <c r="A25" s="96">
        <v>22</v>
      </c>
      <c r="B25" s="80" t="s">
        <v>316</v>
      </c>
      <c r="C25" s="80" t="s">
        <v>317</v>
      </c>
      <c r="D25" s="100" t="s">
        <v>333</v>
      </c>
      <c r="F25" s="77">
        <v>1</v>
      </c>
      <c r="G25" s="83">
        <v>0.4</v>
      </c>
      <c r="H25" s="76">
        <f t="shared" si="0"/>
        <v>0.4</v>
      </c>
      <c r="I25" s="103" t="s">
        <v>409</v>
      </c>
      <c r="K25" s="77">
        <v>1</v>
      </c>
      <c r="L25" s="78">
        <v>1</v>
      </c>
      <c r="M25" s="76">
        <f t="shared" si="1"/>
        <v>1</v>
      </c>
      <c r="N25" s="100" t="s">
        <v>438</v>
      </c>
      <c r="P25" s="77"/>
      <c r="Q25" s="78"/>
      <c r="R25" s="76">
        <f t="shared" si="2"/>
        <v>0</v>
      </c>
      <c r="S25" s="99"/>
    </row>
    <row r="26" spans="1:19" ht="75">
      <c r="A26" s="96">
        <v>23</v>
      </c>
      <c r="B26" s="80" t="s">
        <v>316</v>
      </c>
      <c r="C26" s="80" t="s">
        <v>317</v>
      </c>
      <c r="D26" s="100" t="s">
        <v>336</v>
      </c>
      <c r="F26" s="77">
        <v>1</v>
      </c>
      <c r="G26" s="78">
        <v>0.6</v>
      </c>
      <c r="H26" s="76">
        <f t="shared" si="0"/>
        <v>0.6</v>
      </c>
      <c r="I26" s="103" t="s">
        <v>439</v>
      </c>
      <c r="J26" s="97" t="s">
        <v>322</v>
      </c>
      <c r="K26" s="77">
        <v>1</v>
      </c>
      <c r="L26" s="78">
        <v>1</v>
      </c>
      <c r="M26" s="76">
        <f t="shared" si="1"/>
        <v>1</v>
      </c>
      <c r="N26" s="100" t="s">
        <v>440</v>
      </c>
      <c r="P26" s="77"/>
      <c r="Q26" s="78"/>
      <c r="R26" s="76">
        <f t="shared" si="2"/>
        <v>0</v>
      </c>
      <c r="S26" s="99"/>
    </row>
    <row r="27" spans="1:19" ht="60">
      <c r="A27" s="96">
        <v>24</v>
      </c>
      <c r="B27" s="80" t="s">
        <v>316</v>
      </c>
      <c r="C27" s="80" t="s">
        <v>317</v>
      </c>
      <c r="D27" s="100" t="s">
        <v>339</v>
      </c>
      <c r="F27" s="77">
        <v>1</v>
      </c>
      <c r="G27" s="78">
        <v>0.2</v>
      </c>
      <c r="H27" s="76">
        <f t="shared" si="0"/>
        <v>0.2</v>
      </c>
      <c r="I27" s="103" t="s">
        <v>337</v>
      </c>
      <c r="K27" s="77">
        <v>1</v>
      </c>
      <c r="L27" s="78">
        <v>1</v>
      </c>
      <c r="M27" s="76">
        <f t="shared" si="1"/>
        <v>1</v>
      </c>
      <c r="N27" s="100" t="s">
        <v>441</v>
      </c>
      <c r="P27" s="77"/>
      <c r="Q27" s="78"/>
      <c r="R27" s="76">
        <f t="shared" si="2"/>
        <v>0</v>
      </c>
      <c r="S27" s="99"/>
    </row>
    <row r="28" spans="1:19" ht="45">
      <c r="A28" s="96">
        <v>25</v>
      </c>
      <c r="B28" s="80" t="s">
        <v>316</v>
      </c>
      <c r="C28" s="80" t="s">
        <v>317</v>
      </c>
      <c r="D28" s="100" t="s">
        <v>341</v>
      </c>
      <c r="F28" s="77">
        <v>1</v>
      </c>
      <c r="G28" s="78">
        <v>0.2</v>
      </c>
      <c r="H28" s="76">
        <f t="shared" si="0"/>
        <v>0.2</v>
      </c>
      <c r="I28" s="103" t="s">
        <v>337</v>
      </c>
      <c r="K28" s="84">
        <v>1</v>
      </c>
      <c r="L28" s="83">
        <v>1</v>
      </c>
      <c r="M28" s="76">
        <f t="shared" si="1"/>
        <v>1</v>
      </c>
      <c r="N28" s="100" t="s">
        <v>442</v>
      </c>
      <c r="P28" s="77"/>
      <c r="Q28" s="78"/>
      <c r="R28" s="76">
        <f t="shared" si="2"/>
        <v>0</v>
      </c>
      <c r="S28" s="99"/>
    </row>
    <row r="29" spans="1:19" ht="105">
      <c r="A29" s="96">
        <v>26</v>
      </c>
      <c r="B29" s="80" t="s">
        <v>316</v>
      </c>
      <c r="C29" s="80" t="s">
        <v>317</v>
      </c>
      <c r="D29" s="100" t="s">
        <v>342</v>
      </c>
      <c r="F29" s="77">
        <v>1</v>
      </c>
      <c r="G29" s="78">
        <v>0.2</v>
      </c>
      <c r="H29" s="76">
        <f t="shared" si="0"/>
        <v>0.2</v>
      </c>
      <c r="I29" s="103" t="s">
        <v>337</v>
      </c>
      <c r="K29" s="84">
        <v>1</v>
      </c>
      <c r="L29" s="83">
        <v>0.6</v>
      </c>
      <c r="M29" s="76">
        <f t="shared" si="1"/>
        <v>0.6</v>
      </c>
      <c r="N29" s="100" t="s">
        <v>443</v>
      </c>
      <c r="P29" s="77"/>
      <c r="Q29" s="78"/>
      <c r="R29" s="76">
        <f t="shared" si="2"/>
        <v>0</v>
      </c>
      <c r="S29" s="99"/>
    </row>
    <row r="30" spans="1:19" ht="45">
      <c r="A30" s="96">
        <v>27</v>
      </c>
      <c r="B30" s="80" t="s">
        <v>316</v>
      </c>
      <c r="C30" s="80" t="s">
        <v>317</v>
      </c>
      <c r="D30" s="100" t="s">
        <v>344</v>
      </c>
      <c r="F30" s="84">
        <v>1</v>
      </c>
      <c r="G30" s="83">
        <v>0.5</v>
      </c>
      <c r="H30" s="76">
        <f t="shared" si="0"/>
        <v>0.5</v>
      </c>
      <c r="I30" s="99" t="s">
        <v>328</v>
      </c>
      <c r="K30" s="84">
        <v>1</v>
      </c>
      <c r="L30" s="57">
        <v>1</v>
      </c>
      <c r="M30" s="76">
        <f t="shared" si="1"/>
        <v>1</v>
      </c>
      <c r="N30" s="99" t="s">
        <v>444</v>
      </c>
      <c r="P30" s="84"/>
      <c r="Q30" s="83"/>
      <c r="R30" s="76">
        <f t="shared" si="2"/>
        <v>0</v>
      </c>
      <c r="S30" s="99"/>
    </row>
    <row r="31" spans="1:19" ht="195">
      <c r="A31" s="96">
        <v>28</v>
      </c>
      <c r="B31" s="80" t="s">
        <v>316</v>
      </c>
      <c r="C31" s="80" t="s">
        <v>346</v>
      </c>
      <c r="D31" s="100" t="s">
        <v>347</v>
      </c>
      <c r="F31" s="84">
        <v>1</v>
      </c>
      <c r="G31" s="83">
        <v>0.25</v>
      </c>
      <c r="H31" s="76">
        <f t="shared" si="0"/>
        <v>0.25</v>
      </c>
      <c r="I31" s="99" t="s">
        <v>420</v>
      </c>
      <c r="K31" s="84">
        <v>1</v>
      </c>
      <c r="L31" s="83">
        <v>1</v>
      </c>
      <c r="M31" s="76">
        <f t="shared" si="1"/>
        <v>1</v>
      </c>
      <c r="N31" s="100" t="s">
        <v>445</v>
      </c>
      <c r="P31" s="77"/>
      <c r="Q31" s="78"/>
      <c r="R31" s="76">
        <f t="shared" si="2"/>
        <v>0</v>
      </c>
      <c r="S31" s="100"/>
    </row>
    <row r="32" spans="1:19" ht="60">
      <c r="A32" s="96">
        <v>29</v>
      </c>
      <c r="B32" s="80" t="s">
        <v>316</v>
      </c>
      <c r="C32" s="80" t="s">
        <v>346</v>
      </c>
      <c r="D32" s="100" t="s">
        <v>350</v>
      </c>
      <c r="F32" s="84">
        <v>1</v>
      </c>
      <c r="G32" s="83">
        <v>0.4</v>
      </c>
      <c r="H32" s="76">
        <f t="shared" si="0"/>
        <v>0.4</v>
      </c>
      <c r="I32" s="99" t="s">
        <v>733</v>
      </c>
      <c r="K32" s="84">
        <v>1</v>
      </c>
      <c r="L32" s="83">
        <v>1</v>
      </c>
      <c r="M32" s="76">
        <f t="shared" si="1"/>
        <v>1</v>
      </c>
      <c r="N32" s="100" t="s">
        <v>446</v>
      </c>
      <c r="P32" s="77"/>
      <c r="Q32" s="78"/>
      <c r="R32" s="76">
        <f t="shared" si="2"/>
        <v>0</v>
      </c>
      <c r="S32" s="99"/>
    </row>
    <row r="33" spans="1:19" ht="105">
      <c r="A33" s="96">
        <v>30</v>
      </c>
      <c r="B33" s="80" t="s">
        <v>316</v>
      </c>
      <c r="C33" s="80" t="s">
        <v>346</v>
      </c>
      <c r="D33" s="100" t="s">
        <v>353</v>
      </c>
      <c r="F33" s="77">
        <v>1</v>
      </c>
      <c r="G33" s="78">
        <v>0.2</v>
      </c>
      <c r="H33" s="76">
        <f t="shared" si="0"/>
        <v>0.2</v>
      </c>
      <c r="I33" s="99" t="s">
        <v>354</v>
      </c>
      <c r="K33" s="77">
        <v>1</v>
      </c>
      <c r="L33" s="78">
        <v>1</v>
      </c>
      <c r="M33" s="76">
        <f t="shared" si="1"/>
        <v>1</v>
      </c>
      <c r="N33" s="100" t="s">
        <v>447</v>
      </c>
      <c r="P33" s="77"/>
      <c r="Q33" s="78"/>
      <c r="R33" s="76">
        <f t="shared" si="2"/>
        <v>0</v>
      </c>
      <c r="S33" s="99"/>
    </row>
    <row r="34" spans="1:19" ht="105">
      <c r="A34" s="96">
        <v>31</v>
      </c>
      <c r="B34" s="80" t="s">
        <v>316</v>
      </c>
      <c r="C34" s="80" t="s">
        <v>346</v>
      </c>
      <c r="D34" s="100" t="s">
        <v>356</v>
      </c>
      <c r="F34" s="77">
        <v>1</v>
      </c>
      <c r="G34" s="78">
        <v>0.2</v>
      </c>
      <c r="H34" s="76">
        <f t="shared" si="0"/>
        <v>0.2</v>
      </c>
      <c r="I34" s="99" t="s">
        <v>357</v>
      </c>
      <c r="K34" s="77">
        <v>1</v>
      </c>
      <c r="L34" s="78">
        <v>1</v>
      </c>
      <c r="M34" s="76">
        <f t="shared" si="1"/>
        <v>1</v>
      </c>
      <c r="N34" s="100" t="s">
        <v>448</v>
      </c>
      <c r="P34" s="77"/>
      <c r="Q34" s="78"/>
      <c r="R34" s="76">
        <f t="shared" si="2"/>
        <v>0</v>
      </c>
      <c r="S34" s="99"/>
    </row>
    <row r="35" spans="1:19" ht="90">
      <c r="A35" s="96">
        <v>32</v>
      </c>
      <c r="B35" s="80" t="s">
        <v>316</v>
      </c>
      <c r="C35" s="80" t="s">
        <v>346</v>
      </c>
      <c r="D35" s="100" t="s">
        <v>359</v>
      </c>
      <c r="F35" s="77">
        <v>1</v>
      </c>
      <c r="G35" s="78">
        <v>0.4</v>
      </c>
      <c r="H35" s="76">
        <f t="shared" si="0"/>
        <v>0.4</v>
      </c>
      <c r="I35" s="99" t="s">
        <v>360</v>
      </c>
      <c r="K35" s="77">
        <v>1</v>
      </c>
      <c r="L35" s="78">
        <v>1</v>
      </c>
      <c r="M35" s="76">
        <f t="shared" si="1"/>
        <v>1</v>
      </c>
      <c r="N35" s="100"/>
      <c r="P35" s="77"/>
      <c r="Q35" s="78"/>
      <c r="R35" s="76">
        <f t="shared" si="2"/>
        <v>0</v>
      </c>
      <c r="S35" s="99"/>
    </row>
    <row r="36" spans="1:19" ht="105">
      <c r="A36" s="96">
        <v>33</v>
      </c>
      <c r="B36" s="108" t="s">
        <v>316</v>
      </c>
      <c r="C36" s="108" t="s">
        <v>346</v>
      </c>
      <c r="D36" s="106" t="s">
        <v>362</v>
      </c>
      <c r="F36" s="77">
        <v>1</v>
      </c>
      <c r="G36" s="78">
        <v>0.4</v>
      </c>
      <c r="H36" s="76">
        <f t="shared" si="0"/>
        <v>0.4</v>
      </c>
      <c r="I36" s="99" t="s">
        <v>363</v>
      </c>
      <c r="K36" s="77">
        <v>1</v>
      </c>
      <c r="L36" s="78">
        <v>1</v>
      </c>
      <c r="M36" s="76">
        <f t="shared" si="1"/>
        <v>1</v>
      </c>
      <c r="N36" s="100"/>
      <c r="P36" s="77"/>
      <c r="Q36" s="78"/>
      <c r="R36" s="76">
        <f t="shared" si="2"/>
        <v>0</v>
      </c>
      <c r="S36" s="99"/>
    </row>
    <row r="37" spans="1:19" ht="90">
      <c r="A37" s="96">
        <v>34</v>
      </c>
      <c r="B37" s="80" t="s">
        <v>316</v>
      </c>
      <c r="C37" s="80" t="s">
        <v>346</v>
      </c>
      <c r="D37" s="100" t="s">
        <v>365</v>
      </c>
      <c r="F37" s="77">
        <v>1</v>
      </c>
      <c r="G37" s="78">
        <v>0.4</v>
      </c>
      <c r="H37" s="76">
        <f t="shared" si="0"/>
        <v>0.4</v>
      </c>
      <c r="I37" s="100" t="s">
        <v>366</v>
      </c>
      <c r="K37" s="77">
        <v>1</v>
      </c>
      <c r="L37" s="78">
        <v>1</v>
      </c>
      <c r="M37" s="76">
        <f t="shared" si="1"/>
        <v>1</v>
      </c>
      <c r="N37" s="100" t="s">
        <v>449</v>
      </c>
      <c r="P37" s="77"/>
      <c r="Q37" s="78"/>
      <c r="R37" s="76">
        <f t="shared" si="2"/>
        <v>0</v>
      </c>
      <c r="S37" s="99"/>
    </row>
    <row r="38" spans="1:19" ht="45">
      <c r="A38" s="96">
        <v>35</v>
      </c>
      <c r="B38" s="80" t="s">
        <v>316</v>
      </c>
      <c r="C38" s="80" t="s">
        <v>346</v>
      </c>
      <c r="D38" s="100" t="s">
        <v>368</v>
      </c>
      <c r="F38" s="77">
        <v>1</v>
      </c>
      <c r="G38" s="78">
        <v>0.4</v>
      </c>
      <c r="H38" s="76">
        <f t="shared" si="0"/>
        <v>0.4</v>
      </c>
      <c r="I38" s="99" t="s">
        <v>369</v>
      </c>
      <c r="K38" s="77">
        <v>1</v>
      </c>
      <c r="L38" s="78">
        <v>1</v>
      </c>
      <c r="M38" s="76">
        <f t="shared" si="1"/>
        <v>1</v>
      </c>
      <c r="N38" s="100"/>
      <c r="P38" s="77"/>
      <c r="Q38" s="78"/>
      <c r="R38" s="76">
        <f t="shared" si="2"/>
        <v>0</v>
      </c>
      <c r="S38" s="99"/>
    </row>
    <row r="39" spans="1:19" ht="105">
      <c r="A39" s="96">
        <v>36</v>
      </c>
      <c r="B39" s="80" t="s">
        <v>316</v>
      </c>
      <c r="C39" s="80" t="s">
        <v>346</v>
      </c>
      <c r="D39" s="100" t="s">
        <v>371</v>
      </c>
      <c r="F39" s="77">
        <v>1</v>
      </c>
      <c r="G39" s="78">
        <v>1</v>
      </c>
      <c r="H39" s="76">
        <f t="shared" si="0"/>
        <v>1</v>
      </c>
      <c r="I39" s="99"/>
      <c r="K39" s="77">
        <v>1</v>
      </c>
      <c r="L39" s="78">
        <v>1</v>
      </c>
      <c r="M39" s="76">
        <f t="shared" si="1"/>
        <v>1</v>
      </c>
      <c r="N39" s="100"/>
      <c r="P39" s="77"/>
      <c r="Q39" s="78"/>
      <c r="R39" s="76">
        <f t="shared" si="2"/>
        <v>0</v>
      </c>
      <c r="S39" s="99"/>
    </row>
    <row r="40" spans="1:19" ht="45">
      <c r="A40" s="96">
        <v>37</v>
      </c>
      <c r="B40" s="80" t="s">
        <v>316</v>
      </c>
      <c r="C40" s="80" t="s">
        <v>346</v>
      </c>
      <c r="D40" s="100" t="s">
        <v>372</v>
      </c>
      <c r="F40" s="77">
        <v>1</v>
      </c>
      <c r="G40" s="78">
        <v>0.1</v>
      </c>
      <c r="H40" s="76">
        <f t="shared" si="0"/>
        <v>0.1</v>
      </c>
      <c r="I40" s="99" t="s">
        <v>373</v>
      </c>
      <c r="K40" s="77">
        <v>1</v>
      </c>
      <c r="L40" s="78">
        <v>0.8</v>
      </c>
      <c r="M40" s="76">
        <f t="shared" si="1"/>
        <v>0.8</v>
      </c>
      <c r="N40" s="100" t="s">
        <v>450</v>
      </c>
      <c r="P40" s="77"/>
      <c r="Q40" s="78"/>
      <c r="R40" s="76">
        <f t="shared" si="2"/>
        <v>0</v>
      </c>
      <c r="S40" s="99"/>
    </row>
    <row r="41" spans="1:19" ht="109.5" customHeight="1">
      <c r="A41" s="96">
        <v>38</v>
      </c>
      <c r="B41" s="80" t="s">
        <v>316</v>
      </c>
      <c r="C41" s="80" t="s">
        <v>346</v>
      </c>
      <c r="D41" s="100" t="s">
        <v>375</v>
      </c>
      <c r="F41" s="77">
        <v>1</v>
      </c>
      <c r="G41" s="78">
        <v>0.3</v>
      </c>
      <c r="H41" s="76">
        <f t="shared" si="0"/>
        <v>0.3</v>
      </c>
      <c r="I41" s="99" t="s">
        <v>376</v>
      </c>
      <c r="K41" s="77">
        <v>1</v>
      </c>
      <c r="L41" s="78">
        <v>0.9</v>
      </c>
      <c r="M41" s="76">
        <f t="shared" si="1"/>
        <v>0.9</v>
      </c>
      <c r="N41" s="100" t="s">
        <v>451</v>
      </c>
      <c r="P41" s="77"/>
      <c r="Q41" s="78"/>
      <c r="R41" s="76">
        <f t="shared" si="2"/>
        <v>0</v>
      </c>
      <c r="S41" s="99"/>
    </row>
    <row r="42" spans="1:19" ht="90">
      <c r="A42" s="96">
        <v>39</v>
      </c>
      <c r="B42" s="80" t="s">
        <v>316</v>
      </c>
      <c r="C42" s="80" t="s">
        <v>346</v>
      </c>
      <c r="D42" s="100" t="s">
        <v>378</v>
      </c>
      <c r="F42" s="77">
        <v>1</v>
      </c>
      <c r="G42" s="78">
        <v>0.1</v>
      </c>
      <c r="H42" s="76">
        <f t="shared" si="0"/>
        <v>0.1</v>
      </c>
      <c r="I42" s="99" t="s">
        <v>379</v>
      </c>
      <c r="K42" s="77">
        <v>1</v>
      </c>
      <c r="L42" s="78">
        <v>1</v>
      </c>
      <c r="M42" s="76">
        <f t="shared" si="1"/>
        <v>1</v>
      </c>
      <c r="N42" s="100" t="s">
        <v>380</v>
      </c>
      <c r="P42" s="77"/>
      <c r="Q42" s="78"/>
      <c r="R42" s="76">
        <f t="shared" si="2"/>
        <v>0</v>
      </c>
      <c r="S42" s="99"/>
    </row>
    <row r="43" spans="1:19" ht="60">
      <c r="A43" s="96">
        <v>40</v>
      </c>
      <c r="B43" s="80" t="s">
        <v>316</v>
      </c>
      <c r="C43" s="80" t="s">
        <v>346</v>
      </c>
      <c r="D43" s="100" t="s">
        <v>381</v>
      </c>
      <c r="F43" s="77">
        <v>1</v>
      </c>
      <c r="G43" s="78">
        <v>1</v>
      </c>
      <c r="H43" s="76">
        <f t="shared" si="0"/>
        <v>1</v>
      </c>
      <c r="I43" s="99"/>
      <c r="K43" s="77">
        <v>1</v>
      </c>
      <c r="L43" s="78">
        <v>1</v>
      </c>
      <c r="M43" s="76">
        <f t="shared" si="1"/>
        <v>1</v>
      </c>
      <c r="N43" s="100" t="s">
        <v>452</v>
      </c>
      <c r="P43" s="77"/>
      <c r="Q43" s="78"/>
      <c r="R43" s="76">
        <f t="shared" si="2"/>
        <v>0</v>
      </c>
      <c r="S43" s="99"/>
    </row>
    <row r="44" spans="1:19" ht="80.25" customHeight="1">
      <c r="A44" s="96">
        <v>41</v>
      </c>
      <c r="B44" s="80" t="s">
        <v>316</v>
      </c>
      <c r="C44" s="80" t="s">
        <v>383</v>
      </c>
      <c r="D44" s="100" t="s">
        <v>384</v>
      </c>
      <c r="F44" s="77">
        <v>1</v>
      </c>
      <c r="G44" s="78">
        <v>0.2</v>
      </c>
      <c r="H44" s="76">
        <f t="shared" si="0"/>
        <v>0.2</v>
      </c>
      <c r="I44" s="99" t="s">
        <v>385</v>
      </c>
      <c r="K44" s="77">
        <v>1</v>
      </c>
      <c r="L44" s="78">
        <v>1</v>
      </c>
      <c r="M44" s="76">
        <f t="shared" si="1"/>
        <v>1</v>
      </c>
      <c r="N44" s="100"/>
      <c r="P44" s="77"/>
      <c r="Q44" s="78"/>
      <c r="R44" s="76">
        <f t="shared" si="2"/>
        <v>0</v>
      </c>
      <c r="S44" s="99"/>
    </row>
    <row r="45" spans="1:19" ht="180">
      <c r="A45" s="96">
        <v>42</v>
      </c>
      <c r="B45" s="80" t="s">
        <v>316</v>
      </c>
      <c r="C45" s="80" t="s">
        <v>383</v>
      </c>
      <c r="D45" s="100" t="s">
        <v>387</v>
      </c>
      <c r="F45" s="77">
        <v>1</v>
      </c>
      <c r="G45" s="78">
        <v>0.5</v>
      </c>
      <c r="H45" s="76">
        <f t="shared" si="0"/>
        <v>0.5</v>
      </c>
      <c r="I45" s="99" t="s">
        <v>388</v>
      </c>
      <c r="K45" s="77">
        <v>1</v>
      </c>
      <c r="L45" s="78">
        <v>1</v>
      </c>
      <c r="M45" s="76">
        <f t="shared" si="1"/>
        <v>1</v>
      </c>
      <c r="N45" s="100"/>
      <c r="P45" s="77"/>
      <c r="Q45" s="78"/>
      <c r="R45" s="76">
        <f t="shared" si="2"/>
        <v>0</v>
      </c>
      <c r="S45" s="99"/>
    </row>
    <row r="46" spans="1:19" ht="90">
      <c r="A46" s="96">
        <v>43</v>
      </c>
      <c r="B46" s="80" t="s">
        <v>316</v>
      </c>
      <c r="C46" s="80" t="s">
        <v>383</v>
      </c>
      <c r="D46" s="100" t="s">
        <v>390</v>
      </c>
      <c r="F46" s="77">
        <v>1</v>
      </c>
      <c r="G46" s="78">
        <v>0.2</v>
      </c>
      <c r="H46" s="76">
        <f t="shared" si="0"/>
        <v>0.2</v>
      </c>
      <c r="I46" s="99" t="s">
        <v>391</v>
      </c>
      <c r="K46" s="77">
        <v>1</v>
      </c>
      <c r="L46" s="78">
        <v>1</v>
      </c>
      <c r="M46" s="76">
        <f t="shared" si="1"/>
        <v>1</v>
      </c>
      <c r="N46" s="100"/>
      <c r="P46" s="77"/>
      <c r="Q46" s="78"/>
      <c r="R46" s="76">
        <f t="shared" si="2"/>
        <v>0</v>
      </c>
      <c r="S46" s="99"/>
    </row>
    <row r="47" spans="1:19" ht="90">
      <c r="A47" s="96">
        <v>44</v>
      </c>
      <c r="B47" s="80" t="s">
        <v>316</v>
      </c>
      <c r="C47" s="80" t="s">
        <v>383</v>
      </c>
      <c r="D47" s="100" t="s">
        <v>393</v>
      </c>
      <c r="F47" s="77">
        <v>1</v>
      </c>
      <c r="G47" s="78">
        <v>0.65</v>
      </c>
      <c r="H47" s="76">
        <f t="shared" si="0"/>
        <v>0.65</v>
      </c>
      <c r="I47" s="99" t="s">
        <v>453</v>
      </c>
      <c r="K47" s="84">
        <v>1</v>
      </c>
      <c r="L47" s="83">
        <v>0.6</v>
      </c>
      <c r="M47" s="76">
        <f t="shared" si="1"/>
        <v>0.6</v>
      </c>
      <c r="N47" s="105" t="s">
        <v>454</v>
      </c>
      <c r="P47" s="77"/>
      <c r="Q47" s="78"/>
      <c r="R47" s="76">
        <f t="shared" si="2"/>
        <v>0</v>
      </c>
      <c r="S47" s="99"/>
    </row>
    <row r="48" spans="1:19" ht="90">
      <c r="A48" s="96">
        <v>45</v>
      </c>
      <c r="B48" s="80" t="s">
        <v>316</v>
      </c>
      <c r="C48" s="80" t="s">
        <v>383</v>
      </c>
      <c r="D48" s="100" t="s">
        <v>396</v>
      </c>
      <c r="F48" s="77">
        <v>1</v>
      </c>
      <c r="G48" s="78">
        <v>1</v>
      </c>
      <c r="H48" s="76">
        <f t="shared" si="0"/>
        <v>1</v>
      </c>
      <c r="I48" s="99"/>
      <c r="K48" s="84">
        <v>1</v>
      </c>
      <c r="L48" s="83">
        <v>1</v>
      </c>
      <c r="M48" s="76">
        <f t="shared" si="1"/>
        <v>1</v>
      </c>
      <c r="N48" s="100"/>
      <c r="P48" s="77"/>
      <c r="Q48" s="78"/>
      <c r="R48" s="76">
        <f t="shared" si="2"/>
        <v>0</v>
      </c>
      <c r="S48" s="99"/>
    </row>
    <row r="49" spans="1:19" ht="60">
      <c r="A49" s="96">
        <v>46</v>
      </c>
      <c r="B49" s="80" t="s">
        <v>316</v>
      </c>
      <c r="C49" s="80" t="s">
        <v>383</v>
      </c>
      <c r="D49" s="100" t="s">
        <v>397</v>
      </c>
      <c r="F49" s="77">
        <v>1</v>
      </c>
      <c r="G49" s="78">
        <v>0.65</v>
      </c>
      <c r="H49" s="76">
        <f t="shared" si="0"/>
        <v>0.65</v>
      </c>
      <c r="I49" s="99"/>
      <c r="K49" s="84">
        <v>1</v>
      </c>
      <c r="L49" s="83">
        <v>0.9</v>
      </c>
      <c r="M49" s="76">
        <f t="shared" si="1"/>
        <v>0.9</v>
      </c>
      <c r="N49" s="100" t="s">
        <v>455</v>
      </c>
      <c r="P49" s="77"/>
      <c r="Q49" s="78"/>
      <c r="R49" s="76">
        <f t="shared" si="2"/>
        <v>0</v>
      </c>
      <c r="S49" s="99"/>
    </row>
    <row r="50" spans="1:19" ht="165">
      <c r="A50" s="96">
        <v>47</v>
      </c>
      <c r="B50" s="80" t="s">
        <v>316</v>
      </c>
      <c r="C50" s="80" t="s">
        <v>383</v>
      </c>
      <c r="D50" s="100" t="s">
        <v>400</v>
      </c>
      <c r="F50" s="77">
        <v>1</v>
      </c>
      <c r="G50" s="78">
        <v>0.65</v>
      </c>
      <c r="H50" s="76">
        <f t="shared" si="0"/>
        <v>0.65</v>
      </c>
      <c r="I50" s="99"/>
      <c r="K50" s="77">
        <v>1</v>
      </c>
      <c r="L50" s="78">
        <v>0.7</v>
      </c>
      <c r="M50" s="76">
        <f t="shared" si="1"/>
        <v>0.7</v>
      </c>
      <c r="N50" s="100" t="s">
        <v>456</v>
      </c>
      <c r="P50" s="77"/>
      <c r="Q50" s="78"/>
      <c r="R50" s="76">
        <f t="shared" si="2"/>
        <v>0</v>
      </c>
      <c r="S50" s="99"/>
    </row>
    <row r="51" spans="1:19" s="125" customFormat="1" ht="120">
      <c r="A51" s="123">
        <v>48</v>
      </c>
      <c r="B51" s="124" t="s">
        <v>316</v>
      </c>
      <c r="C51" s="124" t="s">
        <v>383</v>
      </c>
      <c r="D51" s="105" t="s">
        <v>403</v>
      </c>
      <c r="F51" s="84">
        <v>1</v>
      </c>
      <c r="G51" s="83">
        <v>0.1</v>
      </c>
      <c r="H51" s="76">
        <f t="shared" si="0"/>
        <v>0.1</v>
      </c>
      <c r="I51" s="103" t="s">
        <v>404</v>
      </c>
      <c r="K51" s="84">
        <v>1</v>
      </c>
      <c r="L51" s="83">
        <v>1</v>
      </c>
      <c r="M51" s="76">
        <f t="shared" si="1"/>
        <v>1</v>
      </c>
      <c r="N51" s="105" t="s">
        <v>457</v>
      </c>
      <c r="P51" s="84"/>
      <c r="Q51" s="83"/>
      <c r="R51" s="76">
        <f t="shared" si="2"/>
        <v>0</v>
      </c>
      <c r="S51" s="103"/>
    </row>
    <row r="52" spans="1:19" ht="338.25" customHeight="1">
      <c r="A52" s="96">
        <v>49</v>
      </c>
      <c r="B52" s="80" t="s">
        <v>186</v>
      </c>
      <c r="C52" s="80" t="s">
        <v>187</v>
      </c>
      <c r="D52" s="100" t="s">
        <v>188</v>
      </c>
      <c r="F52" s="77">
        <v>1</v>
      </c>
      <c r="G52" s="78">
        <v>0.3</v>
      </c>
      <c r="H52" s="76">
        <f aca="true" t="shared" si="3" ref="H52:H59">F52*G52</f>
        <v>0.3</v>
      </c>
      <c r="I52" s="99" t="s">
        <v>238</v>
      </c>
      <c r="K52" s="77">
        <v>1</v>
      </c>
      <c r="L52" s="78">
        <v>0.98</v>
      </c>
      <c r="M52" s="76">
        <f aca="true" t="shared" si="4" ref="M52:M59">K52*L52</f>
        <v>0.98</v>
      </c>
      <c r="N52" s="100" t="s">
        <v>239</v>
      </c>
      <c r="P52" s="77"/>
      <c r="Q52" s="78"/>
      <c r="R52" s="76">
        <f aca="true" t="shared" si="5" ref="R52:R64">P52*Q52</f>
        <v>0</v>
      </c>
      <c r="S52" s="99"/>
    </row>
    <row r="53" spans="1:19" ht="90">
      <c r="A53" s="96">
        <v>50</v>
      </c>
      <c r="B53" s="80" t="s">
        <v>186</v>
      </c>
      <c r="C53" s="80" t="s">
        <v>187</v>
      </c>
      <c r="D53" s="100" t="s">
        <v>191</v>
      </c>
      <c r="F53" s="77">
        <v>1</v>
      </c>
      <c r="G53" s="78">
        <v>0.8</v>
      </c>
      <c r="H53" s="76">
        <f t="shared" si="3"/>
        <v>0.8</v>
      </c>
      <c r="I53" s="99" t="s">
        <v>240</v>
      </c>
      <c r="K53" s="77">
        <v>1</v>
      </c>
      <c r="L53" s="78">
        <v>1</v>
      </c>
      <c r="M53" s="76">
        <f t="shared" si="4"/>
        <v>1</v>
      </c>
      <c r="N53" s="100" t="s">
        <v>193</v>
      </c>
      <c r="P53" s="77"/>
      <c r="Q53" s="78"/>
      <c r="R53" s="76">
        <f t="shared" si="5"/>
        <v>0</v>
      </c>
      <c r="S53" s="99"/>
    </row>
    <row r="54" spans="1:19" ht="150">
      <c r="A54" s="96">
        <v>51</v>
      </c>
      <c r="B54" s="80" t="s">
        <v>186</v>
      </c>
      <c r="C54" s="80" t="s">
        <v>187</v>
      </c>
      <c r="D54" s="100" t="s">
        <v>194</v>
      </c>
      <c r="F54" s="77">
        <v>1</v>
      </c>
      <c r="G54" s="78">
        <v>0.1</v>
      </c>
      <c r="H54" s="76">
        <f t="shared" si="3"/>
        <v>0.1</v>
      </c>
      <c r="I54" s="99" t="s">
        <v>195</v>
      </c>
      <c r="K54" s="77">
        <v>1</v>
      </c>
      <c r="L54" s="78">
        <v>0.95</v>
      </c>
      <c r="M54" s="76">
        <f t="shared" si="4"/>
        <v>0.95</v>
      </c>
      <c r="N54" s="100" t="s">
        <v>241</v>
      </c>
      <c r="P54" s="77"/>
      <c r="Q54" s="78"/>
      <c r="R54" s="76">
        <f t="shared" si="5"/>
        <v>0</v>
      </c>
      <c r="S54" s="99"/>
    </row>
    <row r="55" spans="1:19" ht="135">
      <c r="A55" s="96">
        <v>52</v>
      </c>
      <c r="B55" s="80" t="s">
        <v>186</v>
      </c>
      <c r="C55" s="80" t="s">
        <v>187</v>
      </c>
      <c r="D55" s="100" t="s">
        <v>197</v>
      </c>
      <c r="F55" s="77">
        <v>1</v>
      </c>
      <c r="G55" s="78">
        <v>0.8</v>
      </c>
      <c r="H55" s="76">
        <f t="shared" si="3"/>
        <v>0.8</v>
      </c>
      <c r="I55" s="99" t="s">
        <v>242</v>
      </c>
      <c r="K55" s="77">
        <v>1</v>
      </c>
      <c r="L55" s="78">
        <v>1</v>
      </c>
      <c r="M55" s="76">
        <f t="shared" si="4"/>
        <v>1</v>
      </c>
      <c r="N55" s="100" t="s">
        <v>214</v>
      </c>
      <c r="P55" s="77"/>
      <c r="Q55" s="78"/>
      <c r="R55" s="76">
        <f t="shared" si="5"/>
        <v>0</v>
      </c>
      <c r="S55" s="99"/>
    </row>
    <row r="56" spans="1:19" ht="105">
      <c r="A56" s="96">
        <v>53</v>
      </c>
      <c r="B56" s="80" t="s">
        <v>186</v>
      </c>
      <c r="C56" s="80" t="s">
        <v>187</v>
      </c>
      <c r="D56" s="100" t="s">
        <v>200</v>
      </c>
      <c r="F56" s="77">
        <v>1</v>
      </c>
      <c r="G56" s="78">
        <v>0.85</v>
      </c>
      <c r="H56" s="76">
        <f t="shared" si="3"/>
        <v>0.85</v>
      </c>
      <c r="I56" s="99" t="s">
        <v>243</v>
      </c>
      <c r="K56" s="84">
        <v>1</v>
      </c>
      <c r="L56" s="83">
        <v>1</v>
      </c>
      <c r="M56" s="76">
        <f t="shared" si="4"/>
        <v>1</v>
      </c>
      <c r="N56" s="105" t="s">
        <v>244</v>
      </c>
      <c r="P56" s="77"/>
      <c r="Q56" s="78"/>
      <c r="R56" s="76">
        <f t="shared" si="5"/>
        <v>0</v>
      </c>
      <c r="S56" s="99"/>
    </row>
    <row r="57" spans="1:19" ht="165">
      <c r="A57" s="96">
        <v>54</v>
      </c>
      <c r="B57" s="80" t="s">
        <v>186</v>
      </c>
      <c r="C57" s="80" t="s">
        <v>187</v>
      </c>
      <c r="D57" s="100" t="s">
        <v>202</v>
      </c>
      <c r="F57" s="77">
        <v>1</v>
      </c>
      <c r="G57" s="78">
        <v>0.2</v>
      </c>
      <c r="H57" s="76">
        <f t="shared" si="3"/>
        <v>0.2</v>
      </c>
      <c r="I57" s="99" t="s">
        <v>245</v>
      </c>
      <c r="K57" s="84">
        <v>1</v>
      </c>
      <c r="L57" s="83">
        <v>0.98</v>
      </c>
      <c r="M57" s="76">
        <f t="shared" si="4"/>
        <v>0.98</v>
      </c>
      <c r="N57" s="105" t="s">
        <v>246</v>
      </c>
      <c r="P57" s="77"/>
      <c r="Q57" s="78"/>
      <c r="R57" s="76">
        <f t="shared" si="5"/>
        <v>0</v>
      </c>
      <c r="S57" s="99"/>
    </row>
    <row r="58" spans="1:19" ht="225">
      <c r="A58" s="96">
        <v>55</v>
      </c>
      <c r="B58" s="80" t="s">
        <v>186</v>
      </c>
      <c r="C58" s="80" t="s">
        <v>187</v>
      </c>
      <c r="D58" s="100" t="s">
        <v>205</v>
      </c>
      <c r="F58" s="77">
        <v>1</v>
      </c>
      <c r="G58" s="78">
        <v>0.6</v>
      </c>
      <c r="H58" s="76">
        <f t="shared" si="3"/>
        <v>0.6</v>
      </c>
      <c r="I58" s="99" t="s">
        <v>217</v>
      </c>
      <c r="K58" s="77">
        <v>1</v>
      </c>
      <c r="L58" s="78">
        <v>0.9</v>
      </c>
      <c r="M58" s="76">
        <f t="shared" si="4"/>
        <v>0.9</v>
      </c>
      <c r="N58" s="99" t="s">
        <v>247</v>
      </c>
      <c r="P58" s="77"/>
      <c r="Q58" s="78"/>
      <c r="R58" s="76">
        <f t="shared" si="5"/>
        <v>0</v>
      </c>
      <c r="S58" s="99"/>
    </row>
    <row r="59" spans="1:19" ht="45">
      <c r="A59" s="96">
        <v>56</v>
      </c>
      <c r="B59" s="80" t="s">
        <v>186</v>
      </c>
      <c r="C59" s="80" t="s">
        <v>187</v>
      </c>
      <c r="D59" s="100" t="s">
        <v>207</v>
      </c>
      <c r="F59" s="77">
        <v>1</v>
      </c>
      <c r="G59" s="78">
        <v>1</v>
      </c>
      <c r="H59" s="76">
        <f t="shared" si="3"/>
        <v>1</v>
      </c>
      <c r="I59" s="99" t="s">
        <v>208</v>
      </c>
      <c r="K59" s="77">
        <v>1</v>
      </c>
      <c r="L59" s="78">
        <v>1</v>
      </c>
      <c r="M59" s="76">
        <f t="shared" si="4"/>
        <v>1</v>
      </c>
      <c r="N59" s="99" t="s">
        <v>208</v>
      </c>
      <c r="P59" s="77"/>
      <c r="Q59" s="78"/>
      <c r="R59" s="76">
        <f t="shared" si="5"/>
        <v>0</v>
      </c>
      <c r="S59" s="99"/>
    </row>
    <row r="60" spans="1:19" ht="120">
      <c r="A60" s="96">
        <v>57</v>
      </c>
      <c r="B60" s="80" t="s">
        <v>15</v>
      </c>
      <c r="C60" s="80" t="s">
        <v>15</v>
      </c>
      <c r="D60" s="100" t="s">
        <v>16</v>
      </c>
      <c r="F60" s="52">
        <v>1</v>
      </c>
      <c r="G60" s="78">
        <v>0.85</v>
      </c>
      <c r="H60" s="76">
        <f>F60*G60</f>
        <v>0.85</v>
      </c>
      <c r="I60" s="99" t="s">
        <v>153</v>
      </c>
      <c r="K60" s="77">
        <v>1</v>
      </c>
      <c r="L60" s="78">
        <v>1</v>
      </c>
      <c r="M60" s="76">
        <f>K60*L60</f>
        <v>1</v>
      </c>
      <c r="N60" s="99" t="s">
        <v>154</v>
      </c>
      <c r="P60" s="77"/>
      <c r="Q60" s="78"/>
      <c r="R60" s="76">
        <f t="shared" si="5"/>
        <v>0</v>
      </c>
      <c r="S60" s="99"/>
    </row>
    <row r="61" spans="1:19" ht="390" customHeight="1">
      <c r="A61" s="96">
        <v>58</v>
      </c>
      <c r="B61" s="80" t="s">
        <v>15</v>
      </c>
      <c r="C61" s="80" t="s">
        <v>15</v>
      </c>
      <c r="D61" s="100" t="s">
        <v>57</v>
      </c>
      <c r="F61" s="52">
        <v>1</v>
      </c>
      <c r="G61" s="78">
        <v>0.85</v>
      </c>
      <c r="H61" s="76">
        <f>F61*G61</f>
        <v>0.85</v>
      </c>
      <c r="I61" s="99" t="s">
        <v>155</v>
      </c>
      <c r="K61" s="52">
        <v>1</v>
      </c>
      <c r="L61" s="53">
        <v>0.85</v>
      </c>
      <c r="M61" s="109">
        <f>K61*L61</f>
        <v>0.85</v>
      </c>
      <c r="N61" s="100" t="s">
        <v>156</v>
      </c>
      <c r="P61" s="77"/>
      <c r="Q61" s="78"/>
      <c r="R61" s="76">
        <f t="shared" si="5"/>
        <v>0</v>
      </c>
      <c r="S61" s="99"/>
    </row>
    <row r="62" spans="1:19" ht="285">
      <c r="A62" s="96">
        <v>59</v>
      </c>
      <c r="B62" s="80" t="s">
        <v>15</v>
      </c>
      <c r="C62" s="80" t="s">
        <v>15</v>
      </c>
      <c r="D62" s="100" t="s">
        <v>58</v>
      </c>
      <c r="F62" s="52">
        <v>1</v>
      </c>
      <c r="G62" s="78">
        <v>0.8</v>
      </c>
      <c r="H62" s="76">
        <f>F62*G62</f>
        <v>0.8</v>
      </c>
      <c r="I62" s="115" t="s">
        <v>166</v>
      </c>
      <c r="K62" s="77">
        <v>1</v>
      </c>
      <c r="L62" s="78">
        <v>0.75</v>
      </c>
      <c r="M62" s="76">
        <f>K62*L62</f>
        <v>0.75</v>
      </c>
      <c r="N62" s="99" t="s">
        <v>167</v>
      </c>
      <c r="P62" s="77"/>
      <c r="Q62" s="78"/>
      <c r="R62" s="76">
        <f t="shared" si="5"/>
        <v>0</v>
      </c>
      <c r="S62" s="99"/>
    </row>
    <row r="63" spans="1:19" ht="90">
      <c r="A63" s="96">
        <v>60</v>
      </c>
      <c r="B63" s="80" t="s">
        <v>15</v>
      </c>
      <c r="C63" s="80" t="s">
        <v>15</v>
      </c>
      <c r="D63" s="100" t="s">
        <v>54</v>
      </c>
      <c r="F63" s="52">
        <v>1</v>
      </c>
      <c r="G63" s="78">
        <v>0.95</v>
      </c>
      <c r="H63" s="76">
        <f>F63*G63</f>
        <v>0.95</v>
      </c>
      <c r="I63" s="99" t="s">
        <v>159</v>
      </c>
      <c r="K63" s="77">
        <v>1</v>
      </c>
      <c r="L63" s="78">
        <v>1</v>
      </c>
      <c r="M63" s="76">
        <f>K63*L63</f>
        <v>1</v>
      </c>
      <c r="N63" s="99" t="s">
        <v>160</v>
      </c>
      <c r="P63" s="77"/>
      <c r="Q63" s="78"/>
      <c r="R63" s="76">
        <f t="shared" si="5"/>
        <v>0</v>
      </c>
      <c r="S63" s="99"/>
    </row>
    <row r="64" spans="1:19" ht="135">
      <c r="A64" s="96">
        <v>61</v>
      </c>
      <c r="B64" s="80" t="s">
        <v>15</v>
      </c>
      <c r="C64" s="80" t="s">
        <v>15</v>
      </c>
      <c r="D64" s="100" t="s">
        <v>55</v>
      </c>
      <c r="F64" s="52">
        <v>1</v>
      </c>
      <c r="G64" s="78">
        <v>0.75</v>
      </c>
      <c r="H64" s="76">
        <f>F64*G64</f>
        <v>0.75</v>
      </c>
      <c r="I64" s="99" t="s">
        <v>161</v>
      </c>
      <c r="K64" s="77">
        <v>1</v>
      </c>
      <c r="L64" s="78">
        <v>0.8</v>
      </c>
      <c r="M64" s="76">
        <f>K64*L64</f>
        <v>0.8</v>
      </c>
      <c r="N64" s="99" t="s">
        <v>162</v>
      </c>
      <c r="P64" s="77"/>
      <c r="Q64" s="78"/>
      <c r="R64" s="76">
        <f t="shared" si="5"/>
        <v>0</v>
      </c>
      <c r="S64" s="99"/>
    </row>
  </sheetData>
  <sheetProtection/>
  <mergeCells count="4">
    <mergeCell ref="B2:D2"/>
    <mergeCell ref="F2:I2"/>
    <mergeCell ref="K2:N2"/>
    <mergeCell ref="P2:S2"/>
  </mergeCells>
  <printOptions/>
  <pageMargins left="0.511811024" right="0.511811024" top="0.787401575" bottom="0.787401575" header="0.31496062" footer="0.31496062"/>
  <pageSetup orientation="portrait" paperSize="9" r:id="rId1"/>
</worksheet>
</file>

<file path=xl/worksheets/sheet8.xml><?xml version="1.0" encoding="utf-8"?>
<worksheet xmlns="http://schemas.openxmlformats.org/spreadsheetml/2006/main" xmlns:r="http://schemas.openxmlformats.org/officeDocument/2006/relationships">
  <dimension ref="A1:S64"/>
  <sheetViews>
    <sheetView zoomScale="87" zoomScaleNormal="87" zoomScalePageLayoutView="75" workbookViewId="0" topLeftCell="A49">
      <selection activeCell="H51" sqref="H51"/>
    </sheetView>
  </sheetViews>
  <sheetFormatPr defaultColWidth="8.8515625" defaultRowHeight="15"/>
  <cols>
    <col min="1" max="1" width="3.00390625" style="96" bestFit="1" customWidth="1"/>
    <col min="2" max="2" width="16.421875" style="75" bestFit="1" customWidth="1"/>
    <col min="3" max="3" width="20.7109375" style="75" customWidth="1"/>
    <col min="4" max="4" width="44.421875" style="97" customWidth="1"/>
    <col min="5" max="5" width="2.421875" style="97" customWidth="1"/>
    <col min="6" max="6" width="20.140625" style="75" customWidth="1"/>
    <col min="7" max="7" width="14.28125" style="75" customWidth="1"/>
    <col min="8" max="8" width="9.140625" style="75" customWidth="1"/>
    <col min="9" max="9" width="57.7109375" style="116" customWidth="1"/>
    <col min="10" max="10" width="1.8515625" style="97" customWidth="1"/>
    <col min="11" max="11" width="20.140625" style="75" bestFit="1" customWidth="1"/>
    <col min="12" max="12" width="14.28125" style="75" bestFit="1" customWidth="1"/>
    <col min="13" max="13" width="9.140625" style="75" customWidth="1"/>
    <col min="14" max="14" width="58.140625" style="97" customWidth="1"/>
    <col min="15" max="15" width="1.421875" style="97" customWidth="1"/>
    <col min="16" max="16" width="20.140625" style="75" bestFit="1" customWidth="1"/>
    <col min="17" max="17" width="14.28125" style="75" bestFit="1" customWidth="1"/>
    <col min="18" max="18" width="9.140625" style="75" customWidth="1"/>
    <col min="19" max="19" width="63.140625" style="97" customWidth="1"/>
    <col min="20" max="16384" width="8.8515625" style="97" customWidth="1"/>
  </cols>
  <sheetData>
    <row r="1" ht="15">
      <c r="I1" s="97"/>
    </row>
    <row r="2" spans="2:19" ht="39.75" customHeight="1">
      <c r="B2" s="110" t="s">
        <v>17</v>
      </c>
      <c r="C2" s="110"/>
      <c r="D2" s="110"/>
      <c r="F2" s="110" t="s">
        <v>59</v>
      </c>
      <c r="G2" s="110"/>
      <c r="H2" s="110"/>
      <c r="I2" s="110"/>
      <c r="K2" s="111" t="s">
        <v>47</v>
      </c>
      <c r="L2" s="112"/>
      <c r="M2" s="112"/>
      <c r="N2" s="113"/>
      <c r="P2" s="110" t="s">
        <v>63</v>
      </c>
      <c r="Q2" s="110"/>
      <c r="R2" s="110"/>
      <c r="S2" s="110"/>
    </row>
    <row r="3" spans="2:19" ht="30">
      <c r="B3" s="119" t="s">
        <v>0</v>
      </c>
      <c r="C3" s="119" t="s">
        <v>1</v>
      </c>
      <c r="D3" s="120" t="s">
        <v>2</v>
      </c>
      <c r="F3" s="117" t="s">
        <v>18</v>
      </c>
      <c r="G3" s="117" t="s">
        <v>19</v>
      </c>
      <c r="H3" s="117" t="s">
        <v>22</v>
      </c>
      <c r="I3" s="114" t="s">
        <v>20</v>
      </c>
      <c r="K3" s="117" t="s">
        <v>18</v>
      </c>
      <c r="L3" s="117" t="s">
        <v>19</v>
      </c>
      <c r="M3" s="117" t="s">
        <v>22</v>
      </c>
      <c r="N3" s="114" t="s">
        <v>20</v>
      </c>
      <c r="P3" s="117" t="s">
        <v>18</v>
      </c>
      <c r="Q3" s="117" t="s">
        <v>19</v>
      </c>
      <c r="R3" s="117" t="s">
        <v>22</v>
      </c>
      <c r="S3" s="114" t="s">
        <v>20</v>
      </c>
    </row>
    <row r="4" spans="1:19" ht="75">
      <c r="A4" s="96">
        <v>1</v>
      </c>
      <c r="B4" s="80" t="s">
        <v>3</v>
      </c>
      <c r="C4" s="80" t="s">
        <v>4</v>
      </c>
      <c r="D4" s="100" t="s">
        <v>5</v>
      </c>
      <c r="F4" s="77"/>
      <c r="G4" s="78"/>
      <c r="H4" s="76">
        <f>F4*G4</f>
        <v>0</v>
      </c>
      <c r="I4" s="99"/>
      <c r="K4" s="79">
        <v>1</v>
      </c>
      <c r="L4" s="107">
        <v>0.85</v>
      </c>
      <c r="M4" s="76">
        <f>L4*K4</f>
        <v>0.85</v>
      </c>
      <c r="N4" s="99" t="s">
        <v>131</v>
      </c>
      <c r="P4" s="79">
        <v>1</v>
      </c>
      <c r="Q4" s="107">
        <v>0.8</v>
      </c>
      <c r="R4" s="76">
        <f>Q4*P4</f>
        <v>0.8</v>
      </c>
      <c r="S4" s="99" t="s">
        <v>135</v>
      </c>
    </row>
    <row r="5" spans="1:19" ht="45">
      <c r="A5" s="96">
        <v>2</v>
      </c>
      <c r="B5" s="80" t="s">
        <v>3</v>
      </c>
      <c r="C5" s="80" t="s">
        <v>4</v>
      </c>
      <c r="D5" s="100" t="s">
        <v>6</v>
      </c>
      <c r="F5" s="77"/>
      <c r="G5" s="78"/>
      <c r="H5" s="76">
        <f aca="true" t="shared" si="0" ref="H5:H51">F5*G5</f>
        <v>0</v>
      </c>
      <c r="I5" s="99"/>
      <c r="K5" s="79">
        <v>1</v>
      </c>
      <c r="L5" s="107">
        <v>0.95</v>
      </c>
      <c r="M5" s="76">
        <f aca="true" t="shared" si="1" ref="M5:M51">K5*L5</f>
        <v>0.95</v>
      </c>
      <c r="N5" s="99" t="s">
        <v>130</v>
      </c>
      <c r="P5" s="79">
        <v>1</v>
      </c>
      <c r="Q5" s="107">
        <v>1</v>
      </c>
      <c r="R5" s="76">
        <f aca="true" t="shared" si="2" ref="R5:R51">P5*Q5</f>
        <v>1</v>
      </c>
      <c r="S5" s="99"/>
    </row>
    <row r="6" spans="1:19" ht="60">
      <c r="A6" s="96">
        <v>3</v>
      </c>
      <c r="B6" s="80" t="s">
        <v>3</v>
      </c>
      <c r="C6" s="80" t="s">
        <v>4</v>
      </c>
      <c r="D6" s="100" t="s">
        <v>7</v>
      </c>
      <c r="F6" s="77"/>
      <c r="G6" s="78"/>
      <c r="H6" s="76">
        <f t="shared" si="0"/>
        <v>0</v>
      </c>
      <c r="I6" s="99"/>
      <c r="K6" s="79">
        <v>1</v>
      </c>
      <c r="L6" s="107">
        <v>0.9</v>
      </c>
      <c r="M6" s="76">
        <f t="shared" si="1"/>
        <v>0.9</v>
      </c>
      <c r="N6" s="99" t="s">
        <v>126</v>
      </c>
      <c r="P6" s="79">
        <v>1</v>
      </c>
      <c r="Q6" s="107">
        <v>0.9</v>
      </c>
      <c r="R6" s="76">
        <f t="shared" si="2"/>
        <v>0.9</v>
      </c>
      <c r="S6" s="99" t="s">
        <v>136</v>
      </c>
    </row>
    <row r="7" spans="1:19" ht="120">
      <c r="A7" s="96">
        <v>4</v>
      </c>
      <c r="B7" s="80" t="s">
        <v>3</v>
      </c>
      <c r="C7" s="80" t="s">
        <v>4</v>
      </c>
      <c r="D7" s="100" t="s">
        <v>8</v>
      </c>
      <c r="F7" s="77"/>
      <c r="G7" s="78"/>
      <c r="H7" s="76">
        <f t="shared" si="0"/>
        <v>0</v>
      </c>
      <c r="I7" s="99"/>
      <c r="K7" s="79">
        <v>1</v>
      </c>
      <c r="L7" s="107">
        <v>1</v>
      </c>
      <c r="M7" s="76">
        <f t="shared" si="1"/>
        <v>1</v>
      </c>
      <c r="N7" s="99"/>
      <c r="P7" s="79">
        <v>1</v>
      </c>
      <c r="Q7" s="107">
        <v>0.85</v>
      </c>
      <c r="R7" s="76">
        <f t="shared" si="2"/>
        <v>0.85</v>
      </c>
      <c r="S7" s="99" t="s">
        <v>67</v>
      </c>
    </row>
    <row r="8" spans="1:19" ht="45">
      <c r="A8" s="96">
        <v>5</v>
      </c>
      <c r="B8" s="80" t="s">
        <v>3</v>
      </c>
      <c r="C8" s="80" t="s">
        <v>4</v>
      </c>
      <c r="D8" s="100" t="s">
        <v>9</v>
      </c>
      <c r="F8" s="77"/>
      <c r="G8" s="78"/>
      <c r="H8" s="76">
        <f t="shared" si="0"/>
        <v>0</v>
      </c>
      <c r="I8" s="99"/>
      <c r="K8" s="79">
        <v>1</v>
      </c>
      <c r="L8" s="107">
        <v>1</v>
      </c>
      <c r="M8" s="76">
        <f t="shared" si="1"/>
        <v>1</v>
      </c>
      <c r="N8" s="99"/>
      <c r="P8" s="79">
        <v>1</v>
      </c>
      <c r="Q8" s="107">
        <v>1</v>
      </c>
      <c r="R8" s="76">
        <f t="shared" si="2"/>
        <v>1</v>
      </c>
      <c r="S8" s="99"/>
    </row>
    <row r="9" spans="1:19" ht="60">
      <c r="A9" s="96">
        <v>6</v>
      </c>
      <c r="B9" s="80" t="s">
        <v>3</v>
      </c>
      <c r="C9" s="80" t="s">
        <v>4</v>
      </c>
      <c r="D9" s="100" t="s">
        <v>49</v>
      </c>
      <c r="F9" s="77"/>
      <c r="G9" s="78"/>
      <c r="H9" s="76">
        <f t="shared" si="0"/>
        <v>0</v>
      </c>
      <c r="I9" s="100"/>
      <c r="K9" s="79">
        <v>1</v>
      </c>
      <c r="L9" s="107">
        <v>0.85</v>
      </c>
      <c r="M9" s="76">
        <f t="shared" si="1"/>
        <v>0.85</v>
      </c>
      <c r="N9" s="99" t="s">
        <v>119</v>
      </c>
      <c r="P9" s="79">
        <v>1</v>
      </c>
      <c r="Q9" s="107">
        <v>0.85</v>
      </c>
      <c r="R9" s="76">
        <f t="shared" si="2"/>
        <v>0.85</v>
      </c>
      <c r="S9" s="99" t="s">
        <v>120</v>
      </c>
    </row>
    <row r="10" spans="1:19" ht="45">
      <c r="A10" s="96">
        <v>7</v>
      </c>
      <c r="B10" s="80" t="s">
        <v>3</v>
      </c>
      <c r="C10" s="80" t="s">
        <v>4</v>
      </c>
      <c r="D10" s="100" t="s">
        <v>10</v>
      </c>
      <c r="F10" s="77"/>
      <c r="G10" s="78"/>
      <c r="H10" s="76">
        <f t="shared" si="0"/>
        <v>0</v>
      </c>
      <c r="I10" s="99"/>
      <c r="K10" s="79">
        <v>1</v>
      </c>
      <c r="L10" s="107">
        <v>0.8</v>
      </c>
      <c r="M10" s="76">
        <f t="shared" si="1"/>
        <v>0.8</v>
      </c>
      <c r="N10" s="99" t="s">
        <v>116</v>
      </c>
      <c r="P10" s="79">
        <v>1</v>
      </c>
      <c r="Q10" s="107">
        <v>0.85</v>
      </c>
      <c r="R10" s="76">
        <f t="shared" si="2"/>
        <v>0.85</v>
      </c>
      <c r="S10" s="99" t="s">
        <v>69</v>
      </c>
    </row>
    <row r="11" spans="1:19" ht="45">
      <c r="A11" s="96">
        <v>8</v>
      </c>
      <c r="B11" s="80" t="s">
        <v>3</v>
      </c>
      <c r="C11" s="80" t="s">
        <v>4</v>
      </c>
      <c r="D11" s="100" t="s">
        <v>11</v>
      </c>
      <c r="F11" s="77"/>
      <c r="G11" s="78"/>
      <c r="H11" s="76">
        <f t="shared" si="0"/>
        <v>0</v>
      </c>
      <c r="I11" s="100"/>
      <c r="K11" s="79">
        <v>1</v>
      </c>
      <c r="L11" s="107">
        <v>0.9</v>
      </c>
      <c r="M11" s="76">
        <f t="shared" si="1"/>
        <v>0.9</v>
      </c>
      <c r="N11" s="99" t="s">
        <v>70</v>
      </c>
      <c r="P11" s="79">
        <v>1</v>
      </c>
      <c r="Q11" s="107">
        <v>0.8</v>
      </c>
      <c r="R11" s="76">
        <f t="shared" si="2"/>
        <v>0.8</v>
      </c>
      <c r="S11" s="99" t="s">
        <v>109</v>
      </c>
    </row>
    <row r="12" spans="1:19" ht="75">
      <c r="A12" s="96">
        <v>9</v>
      </c>
      <c r="B12" s="80" t="s">
        <v>3</v>
      </c>
      <c r="C12" s="80" t="s">
        <v>4</v>
      </c>
      <c r="D12" s="100" t="s">
        <v>12</v>
      </c>
      <c r="F12" s="77"/>
      <c r="G12" s="78"/>
      <c r="H12" s="76">
        <f t="shared" si="0"/>
        <v>0</v>
      </c>
      <c r="I12" s="99"/>
      <c r="K12" s="79">
        <v>1</v>
      </c>
      <c r="L12" s="107">
        <v>0.7</v>
      </c>
      <c r="M12" s="76">
        <f t="shared" si="1"/>
        <v>0.7</v>
      </c>
      <c r="N12" s="99" t="s">
        <v>105</v>
      </c>
      <c r="P12" s="79">
        <v>1</v>
      </c>
      <c r="Q12" s="107">
        <v>0.7</v>
      </c>
      <c r="R12" s="76">
        <f t="shared" si="2"/>
        <v>0.7</v>
      </c>
      <c r="S12" s="99" t="s">
        <v>105</v>
      </c>
    </row>
    <row r="13" spans="1:19" ht="45">
      <c r="A13" s="96">
        <v>10</v>
      </c>
      <c r="B13" s="80" t="s">
        <v>3</v>
      </c>
      <c r="C13" s="80" t="s">
        <v>13</v>
      </c>
      <c r="D13" s="100" t="s">
        <v>50</v>
      </c>
      <c r="F13" s="52"/>
      <c r="G13" s="53"/>
      <c r="H13" s="76">
        <f t="shared" si="0"/>
        <v>0</v>
      </c>
      <c r="I13" s="99"/>
      <c r="K13" s="79">
        <v>1</v>
      </c>
      <c r="L13" s="107">
        <v>0.9</v>
      </c>
      <c r="M13" s="76">
        <f t="shared" si="1"/>
        <v>0.9</v>
      </c>
      <c r="N13" s="99" t="s">
        <v>107</v>
      </c>
      <c r="P13" s="79">
        <v>1</v>
      </c>
      <c r="Q13" s="107">
        <v>0.85</v>
      </c>
      <c r="R13" s="76">
        <f t="shared" si="2"/>
        <v>0.85</v>
      </c>
      <c r="S13" s="99" t="s">
        <v>103</v>
      </c>
    </row>
    <row r="14" spans="1:19" ht="60">
      <c r="A14" s="96">
        <v>11</v>
      </c>
      <c r="B14" s="80" t="s">
        <v>3</v>
      </c>
      <c r="C14" s="80" t="s">
        <v>13</v>
      </c>
      <c r="D14" s="100" t="s">
        <v>51</v>
      </c>
      <c r="F14" s="52"/>
      <c r="G14" s="53"/>
      <c r="H14" s="76">
        <f t="shared" si="0"/>
        <v>0</v>
      </c>
      <c r="I14" s="99"/>
      <c r="K14" s="79">
        <v>1</v>
      </c>
      <c r="L14" s="107">
        <v>0.85</v>
      </c>
      <c r="M14" s="76">
        <f t="shared" si="1"/>
        <v>0.85</v>
      </c>
      <c r="N14" s="99" t="s">
        <v>72</v>
      </c>
      <c r="P14" s="79">
        <v>1</v>
      </c>
      <c r="Q14" s="107">
        <v>0.75</v>
      </c>
      <c r="R14" s="76">
        <f t="shared" si="2"/>
        <v>0.75</v>
      </c>
      <c r="S14" s="99" t="s">
        <v>71</v>
      </c>
    </row>
    <row r="15" spans="1:19" ht="105">
      <c r="A15" s="96">
        <v>12</v>
      </c>
      <c r="B15" s="80" t="s">
        <v>3</v>
      </c>
      <c r="C15" s="80" t="s">
        <v>56</v>
      </c>
      <c r="D15" s="100" t="s">
        <v>52</v>
      </c>
      <c r="F15" s="52"/>
      <c r="G15" s="53"/>
      <c r="H15" s="76">
        <f t="shared" si="0"/>
        <v>0</v>
      </c>
      <c r="I15" s="99"/>
      <c r="K15" s="79">
        <v>1</v>
      </c>
      <c r="L15" s="107">
        <v>0.7</v>
      </c>
      <c r="M15" s="76">
        <f t="shared" si="1"/>
        <v>0.7</v>
      </c>
      <c r="N15" s="99" t="s">
        <v>101</v>
      </c>
      <c r="P15" s="79">
        <v>1</v>
      </c>
      <c r="Q15" s="107">
        <v>1</v>
      </c>
      <c r="R15" s="76">
        <f t="shared" si="2"/>
        <v>1</v>
      </c>
      <c r="S15" s="99"/>
    </row>
    <row r="16" spans="1:19" ht="51.75" customHeight="1">
      <c r="A16" s="96">
        <v>13</v>
      </c>
      <c r="B16" s="80" t="s">
        <v>3</v>
      </c>
      <c r="C16" s="80" t="s">
        <v>56</v>
      </c>
      <c r="D16" s="100" t="s">
        <v>14</v>
      </c>
      <c r="F16" s="77"/>
      <c r="G16" s="78"/>
      <c r="H16" s="76">
        <f t="shared" si="0"/>
        <v>0</v>
      </c>
      <c r="I16" s="99"/>
      <c r="K16" s="79">
        <v>1</v>
      </c>
      <c r="L16" s="107">
        <v>0.85</v>
      </c>
      <c r="M16" s="76">
        <f t="shared" si="1"/>
        <v>0.85</v>
      </c>
      <c r="N16" s="99" t="s">
        <v>98</v>
      </c>
      <c r="P16" s="79">
        <v>1</v>
      </c>
      <c r="Q16" s="107">
        <v>0.9</v>
      </c>
      <c r="R16" s="76">
        <f t="shared" si="2"/>
        <v>0.9</v>
      </c>
      <c r="S16" s="99" t="s">
        <v>98</v>
      </c>
    </row>
    <row r="17" spans="1:19" ht="51" customHeight="1">
      <c r="A17" s="96">
        <v>14</v>
      </c>
      <c r="B17" s="80" t="s">
        <v>3</v>
      </c>
      <c r="C17" s="80" t="s">
        <v>56</v>
      </c>
      <c r="D17" s="100" t="s">
        <v>53</v>
      </c>
      <c r="F17" s="52"/>
      <c r="G17" s="53"/>
      <c r="H17" s="76">
        <f t="shared" si="0"/>
        <v>0</v>
      </c>
      <c r="I17" s="99"/>
      <c r="K17" s="79">
        <v>1</v>
      </c>
      <c r="L17" s="107">
        <v>0.7</v>
      </c>
      <c r="M17" s="76">
        <f t="shared" si="1"/>
        <v>0.7</v>
      </c>
      <c r="N17" s="99" t="s">
        <v>99</v>
      </c>
      <c r="P17" s="79">
        <v>1</v>
      </c>
      <c r="Q17" s="107">
        <v>1</v>
      </c>
      <c r="R17" s="76">
        <f t="shared" si="2"/>
        <v>1</v>
      </c>
      <c r="S17" s="99"/>
    </row>
    <row r="18" spans="1:19" s="125" customFormat="1" ht="65.25" customHeight="1">
      <c r="A18" s="123">
        <v>15</v>
      </c>
      <c r="B18" s="124" t="s">
        <v>316</v>
      </c>
      <c r="C18" s="124" t="s">
        <v>317</v>
      </c>
      <c r="D18" s="105" t="s">
        <v>318</v>
      </c>
      <c r="F18" s="84"/>
      <c r="G18" s="83"/>
      <c r="H18" s="76">
        <f t="shared" si="0"/>
        <v>0</v>
      </c>
      <c r="I18" s="103"/>
      <c r="K18" s="84">
        <v>1</v>
      </c>
      <c r="L18" s="83">
        <v>1</v>
      </c>
      <c r="M18" s="76">
        <f t="shared" si="1"/>
        <v>1</v>
      </c>
      <c r="N18" s="105" t="s">
        <v>458</v>
      </c>
      <c r="P18" s="84">
        <v>1</v>
      </c>
      <c r="Q18" s="83">
        <v>0.8</v>
      </c>
      <c r="R18" s="76">
        <f t="shared" si="2"/>
        <v>0.8</v>
      </c>
      <c r="S18" s="103" t="s">
        <v>459</v>
      </c>
    </row>
    <row r="19" spans="1:19" ht="270">
      <c r="A19" s="96">
        <v>16</v>
      </c>
      <c r="B19" s="80" t="s">
        <v>316</v>
      </c>
      <c r="C19" s="80" t="s">
        <v>317</v>
      </c>
      <c r="D19" s="100" t="s">
        <v>320</v>
      </c>
      <c r="F19" s="77"/>
      <c r="G19" s="78"/>
      <c r="H19" s="76">
        <f t="shared" si="0"/>
        <v>0</v>
      </c>
      <c r="I19" s="99"/>
      <c r="K19" s="77">
        <v>1</v>
      </c>
      <c r="L19" s="78">
        <v>0.7</v>
      </c>
      <c r="M19" s="76">
        <f t="shared" si="1"/>
        <v>0.7</v>
      </c>
      <c r="N19" s="100" t="s">
        <v>460</v>
      </c>
      <c r="P19" s="77">
        <v>1</v>
      </c>
      <c r="Q19" s="78">
        <v>0.6</v>
      </c>
      <c r="R19" s="76">
        <f t="shared" si="2"/>
        <v>0.6</v>
      </c>
      <c r="S19" s="99" t="s">
        <v>459</v>
      </c>
    </row>
    <row r="20" spans="1:19" ht="155.25" customHeight="1">
      <c r="A20" s="96" t="s">
        <v>322</v>
      </c>
      <c r="B20" s="80" t="s">
        <v>316</v>
      </c>
      <c r="C20" s="80" t="s">
        <v>317</v>
      </c>
      <c r="D20" s="100" t="s">
        <v>323</v>
      </c>
      <c r="F20" s="77"/>
      <c r="G20" s="78"/>
      <c r="H20" s="76">
        <f t="shared" si="0"/>
        <v>0</v>
      </c>
      <c r="I20" s="99"/>
      <c r="K20" s="77">
        <v>1</v>
      </c>
      <c r="L20" s="78">
        <v>0.8</v>
      </c>
      <c r="M20" s="76">
        <f t="shared" si="1"/>
        <v>0.8</v>
      </c>
      <c r="N20" s="100" t="s">
        <v>461</v>
      </c>
      <c r="P20" s="77">
        <v>1</v>
      </c>
      <c r="Q20" s="57">
        <v>0.6</v>
      </c>
      <c r="R20" s="76">
        <f t="shared" si="2"/>
        <v>0.6</v>
      </c>
      <c r="S20" s="99" t="s">
        <v>462</v>
      </c>
    </row>
    <row r="21" spans="1:19" ht="171.75" customHeight="1">
      <c r="A21" s="96">
        <v>18</v>
      </c>
      <c r="B21" s="80" t="s">
        <v>316</v>
      </c>
      <c r="C21" s="80" t="s">
        <v>317</v>
      </c>
      <c r="D21" s="100" t="s">
        <v>325</v>
      </c>
      <c r="F21" s="77"/>
      <c r="G21" s="78"/>
      <c r="H21" s="76">
        <f t="shared" si="0"/>
        <v>0</v>
      </c>
      <c r="I21" s="99"/>
      <c r="K21" s="77">
        <v>1</v>
      </c>
      <c r="L21" s="78">
        <v>1</v>
      </c>
      <c r="M21" s="76">
        <f t="shared" si="1"/>
        <v>1</v>
      </c>
      <c r="N21" s="100" t="s">
        <v>463</v>
      </c>
      <c r="P21" s="77">
        <v>1</v>
      </c>
      <c r="Q21" s="78">
        <v>0.2</v>
      </c>
      <c r="R21" s="76">
        <f t="shared" si="2"/>
        <v>0.2</v>
      </c>
      <c r="S21" s="99" t="s">
        <v>464</v>
      </c>
    </row>
    <row r="22" spans="1:19" ht="115.5" customHeight="1">
      <c r="A22" s="96">
        <v>19</v>
      </c>
      <c r="B22" s="80" t="s">
        <v>316</v>
      </c>
      <c r="C22" s="80" t="s">
        <v>317</v>
      </c>
      <c r="D22" s="100" t="s">
        <v>327</v>
      </c>
      <c r="F22" s="77"/>
      <c r="G22" s="78"/>
      <c r="H22" s="76">
        <f t="shared" si="0"/>
        <v>0</v>
      </c>
      <c r="I22" s="99"/>
      <c r="K22" s="77">
        <v>1</v>
      </c>
      <c r="L22" s="78">
        <v>0.95</v>
      </c>
      <c r="M22" s="76">
        <f t="shared" si="1"/>
        <v>0.95</v>
      </c>
      <c r="N22" s="99" t="s">
        <v>329</v>
      </c>
      <c r="P22" s="77">
        <v>1</v>
      </c>
      <c r="Q22" s="78">
        <v>0.8</v>
      </c>
      <c r="R22" s="76">
        <f t="shared" si="2"/>
        <v>0.8</v>
      </c>
      <c r="S22" s="99" t="s">
        <v>465</v>
      </c>
    </row>
    <row r="23" spans="1:19" ht="156" customHeight="1">
      <c r="A23" s="96">
        <v>20</v>
      </c>
      <c r="B23" s="80" t="s">
        <v>316</v>
      </c>
      <c r="C23" s="80" t="s">
        <v>317</v>
      </c>
      <c r="D23" s="100" t="s">
        <v>330</v>
      </c>
      <c r="F23" s="77"/>
      <c r="G23" s="78"/>
      <c r="H23" s="76">
        <f t="shared" si="0"/>
        <v>0</v>
      </c>
      <c r="I23" s="99"/>
      <c r="K23" s="77">
        <v>1</v>
      </c>
      <c r="L23" s="78">
        <v>0.95</v>
      </c>
      <c r="M23" s="76">
        <f t="shared" si="1"/>
        <v>0.95</v>
      </c>
      <c r="N23" s="100" t="s">
        <v>466</v>
      </c>
      <c r="P23" s="77">
        <v>1</v>
      </c>
      <c r="Q23" s="78">
        <v>0.8</v>
      </c>
      <c r="R23" s="76">
        <f t="shared" si="2"/>
        <v>0.8</v>
      </c>
      <c r="S23" s="99" t="s">
        <v>467</v>
      </c>
    </row>
    <row r="24" spans="1:19" ht="45">
      <c r="A24" s="96">
        <v>21</v>
      </c>
      <c r="B24" s="80" t="s">
        <v>316</v>
      </c>
      <c r="C24" s="80" t="s">
        <v>317</v>
      </c>
      <c r="D24" s="100" t="s">
        <v>332</v>
      </c>
      <c r="F24" s="77"/>
      <c r="G24" s="78"/>
      <c r="H24" s="76"/>
      <c r="I24" s="99"/>
      <c r="K24" s="77"/>
      <c r="L24" s="78"/>
      <c r="M24" s="76"/>
      <c r="N24" s="100"/>
      <c r="P24" s="77"/>
      <c r="Q24" s="78"/>
      <c r="R24" s="76"/>
      <c r="S24" s="99"/>
    </row>
    <row r="25" spans="1:19" ht="240">
      <c r="A25" s="96">
        <v>22</v>
      </c>
      <c r="B25" s="80" t="s">
        <v>316</v>
      </c>
      <c r="C25" s="80" t="s">
        <v>317</v>
      </c>
      <c r="D25" s="100" t="s">
        <v>333</v>
      </c>
      <c r="F25" s="77"/>
      <c r="G25" s="83"/>
      <c r="H25" s="76">
        <f t="shared" si="0"/>
        <v>0</v>
      </c>
      <c r="I25" s="103"/>
      <c r="K25" s="77">
        <v>1</v>
      </c>
      <c r="L25" s="78">
        <v>1</v>
      </c>
      <c r="M25" s="76">
        <f t="shared" si="1"/>
        <v>1</v>
      </c>
      <c r="N25" s="100" t="s">
        <v>468</v>
      </c>
      <c r="P25" s="77">
        <v>1</v>
      </c>
      <c r="Q25" s="78">
        <v>0.8</v>
      </c>
      <c r="R25" s="76">
        <f t="shared" si="2"/>
        <v>0.8</v>
      </c>
      <c r="S25" s="99" t="s">
        <v>469</v>
      </c>
    </row>
    <row r="26" spans="1:19" ht="120">
      <c r="A26" s="96">
        <v>23</v>
      </c>
      <c r="B26" s="80" t="s">
        <v>316</v>
      </c>
      <c r="C26" s="80" t="s">
        <v>317</v>
      </c>
      <c r="D26" s="100" t="s">
        <v>336</v>
      </c>
      <c r="F26" s="77"/>
      <c r="G26" s="78"/>
      <c r="H26" s="76">
        <f t="shared" si="0"/>
        <v>0</v>
      </c>
      <c r="I26" s="99"/>
      <c r="J26" s="97" t="s">
        <v>322</v>
      </c>
      <c r="K26" s="77">
        <v>1</v>
      </c>
      <c r="L26" s="78">
        <v>0.9</v>
      </c>
      <c r="M26" s="76">
        <f t="shared" si="1"/>
        <v>0.9</v>
      </c>
      <c r="N26" s="100" t="s">
        <v>338</v>
      </c>
      <c r="P26" s="77">
        <v>1</v>
      </c>
      <c r="Q26" s="78">
        <v>0.2</v>
      </c>
      <c r="R26" s="76">
        <f t="shared" si="2"/>
        <v>0.2</v>
      </c>
      <c r="S26" s="99" t="s">
        <v>470</v>
      </c>
    </row>
    <row r="27" spans="1:19" ht="48.75" customHeight="1">
      <c r="A27" s="96">
        <v>24</v>
      </c>
      <c r="B27" s="80" t="s">
        <v>316</v>
      </c>
      <c r="C27" s="80" t="s">
        <v>317</v>
      </c>
      <c r="D27" s="100" t="s">
        <v>339</v>
      </c>
      <c r="F27" s="77"/>
      <c r="G27" s="78"/>
      <c r="H27" s="76">
        <f t="shared" si="0"/>
        <v>0</v>
      </c>
      <c r="I27" s="99"/>
      <c r="K27" s="77">
        <v>1</v>
      </c>
      <c r="L27" s="78">
        <v>1</v>
      </c>
      <c r="M27" s="76">
        <f t="shared" si="1"/>
        <v>1</v>
      </c>
      <c r="N27" s="100" t="s">
        <v>340</v>
      </c>
      <c r="P27" s="77">
        <v>1</v>
      </c>
      <c r="Q27" s="78">
        <v>0.2</v>
      </c>
      <c r="R27" s="76">
        <f t="shared" si="2"/>
        <v>0.2</v>
      </c>
      <c r="S27" s="99" t="s">
        <v>470</v>
      </c>
    </row>
    <row r="28" spans="1:19" ht="45">
      <c r="A28" s="96">
        <v>25</v>
      </c>
      <c r="B28" s="80" t="s">
        <v>316</v>
      </c>
      <c r="C28" s="80" t="s">
        <v>317</v>
      </c>
      <c r="D28" s="100" t="s">
        <v>341</v>
      </c>
      <c r="F28" s="77"/>
      <c r="G28" s="78"/>
      <c r="H28" s="76">
        <f t="shared" si="0"/>
        <v>0</v>
      </c>
      <c r="I28" s="99"/>
      <c r="K28" s="84">
        <v>1</v>
      </c>
      <c r="L28" s="83">
        <v>1</v>
      </c>
      <c r="M28" s="76">
        <f t="shared" si="1"/>
        <v>1</v>
      </c>
      <c r="N28" s="100" t="s">
        <v>471</v>
      </c>
      <c r="P28" s="77">
        <v>1</v>
      </c>
      <c r="Q28" s="78">
        <v>0.2</v>
      </c>
      <c r="R28" s="76">
        <f t="shared" si="2"/>
        <v>0.2</v>
      </c>
      <c r="S28" s="99" t="s">
        <v>470</v>
      </c>
    </row>
    <row r="29" spans="1:19" ht="60">
      <c r="A29" s="96">
        <v>26</v>
      </c>
      <c r="B29" s="80" t="s">
        <v>316</v>
      </c>
      <c r="C29" s="80" t="s">
        <v>317</v>
      </c>
      <c r="D29" s="100" t="s">
        <v>342</v>
      </c>
      <c r="F29" s="77"/>
      <c r="G29" s="78"/>
      <c r="H29" s="76">
        <f t="shared" si="0"/>
        <v>0</v>
      </c>
      <c r="I29" s="99"/>
      <c r="K29" s="84">
        <v>1</v>
      </c>
      <c r="L29" s="83">
        <v>0.8</v>
      </c>
      <c r="M29" s="76">
        <f t="shared" si="1"/>
        <v>0.8</v>
      </c>
      <c r="N29" s="100" t="s">
        <v>472</v>
      </c>
      <c r="P29" s="77">
        <v>1</v>
      </c>
      <c r="Q29" s="78">
        <v>0.2</v>
      </c>
      <c r="R29" s="76">
        <f t="shared" si="2"/>
        <v>0.2</v>
      </c>
      <c r="S29" s="99" t="s">
        <v>470</v>
      </c>
    </row>
    <row r="30" spans="1:19" ht="45">
      <c r="A30" s="96">
        <v>27</v>
      </c>
      <c r="B30" s="80" t="s">
        <v>316</v>
      </c>
      <c r="C30" s="80" t="s">
        <v>317</v>
      </c>
      <c r="D30" s="100" t="s">
        <v>344</v>
      </c>
      <c r="F30" s="84"/>
      <c r="G30" s="83"/>
      <c r="H30" s="76">
        <f t="shared" si="0"/>
        <v>0</v>
      </c>
      <c r="I30" s="99"/>
      <c r="K30" s="84">
        <v>1</v>
      </c>
      <c r="L30" s="57">
        <v>1</v>
      </c>
      <c r="M30" s="76">
        <f t="shared" si="1"/>
        <v>1</v>
      </c>
      <c r="N30" s="99" t="s">
        <v>444</v>
      </c>
      <c r="P30" s="84">
        <v>1</v>
      </c>
      <c r="Q30" s="83">
        <v>0.2</v>
      </c>
      <c r="R30" s="76">
        <f t="shared" si="2"/>
        <v>0.2</v>
      </c>
      <c r="S30" s="99" t="s">
        <v>473</v>
      </c>
    </row>
    <row r="31" spans="1:19" ht="255">
      <c r="A31" s="96">
        <v>28</v>
      </c>
      <c r="B31" s="80" t="s">
        <v>316</v>
      </c>
      <c r="C31" s="80" t="s">
        <v>346</v>
      </c>
      <c r="D31" s="100" t="s">
        <v>347</v>
      </c>
      <c r="F31" s="84"/>
      <c r="G31" s="83"/>
      <c r="H31" s="76">
        <f t="shared" si="0"/>
        <v>0</v>
      </c>
      <c r="I31" s="99"/>
      <c r="K31" s="84">
        <v>1</v>
      </c>
      <c r="L31" s="83">
        <v>1</v>
      </c>
      <c r="M31" s="76">
        <f t="shared" si="1"/>
        <v>1</v>
      </c>
      <c r="N31" s="100" t="s">
        <v>474</v>
      </c>
      <c r="P31" s="77">
        <v>1</v>
      </c>
      <c r="Q31" s="78">
        <v>0.6</v>
      </c>
      <c r="R31" s="76">
        <f t="shared" si="2"/>
        <v>0.6</v>
      </c>
      <c r="S31" s="100" t="s">
        <v>475</v>
      </c>
    </row>
    <row r="32" spans="1:19" ht="150">
      <c r="A32" s="96">
        <v>29</v>
      </c>
      <c r="B32" s="80" t="s">
        <v>316</v>
      </c>
      <c r="C32" s="80" t="s">
        <v>346</v>
      </c>
      <c r="D32" s="100" t="s">
        <v>350</v>
      </c>
      <c r="F32" s="84"/>
      <c r="G32" s="83"/>
      <c r="H32" s="76">
        <f t="shared" si="0"/>
        <v>0</v>
      </c>
      <c r="I32" s="99"/>
      <c r="K32" s="84">
        <v>1</v>
      </c>
      <c r="L32" s="83">
        <v>0.85</v>
      </c>
      <c r="M32" s="76">
        <f t="shared" si="1"/>
        <v>0.85</v>
      </c>
      <c r="N32" s="100" t="s">
        <v>476</v>
      </c>
      <c r="P32" s="77">
        <v>1</v>
      </c>
      <c r="Q32" s="78">
        <v>0.4</v>
      </c>
      <c r="R32" s="76">
        <f t="shared" si="2"/>
        <v>0.4</v>
      </c>
      <c r="S32" s="99" t="s">
        <v>477</v>
      </c>
    </row>
    <row r="33" spans="1:19" ht="90">
      <c r="A33" s="96">
        <v>30</v>
      </c>
      <c r="B33" s="80" t="s">
        <v>316</v>
      </c>
      <c r="C33" s="80" t="s">
        <v>346</v>
      </c>
      <c r="D33" s="100" t="s">
        <v>353</v>
      </c>
      <c r="F33" s="77"/>
      <c r="G33" s="78"/>
      <c r="H33" s="76">
        <f t="shared" si="0"/>
        <v>0</v>
      </c>
      <c r="I33" s="99"/>
      <c r="K33" s="77">
        <v>1</v>
      </c>
      <c r="L33" s="78">
        <v>1</v>
      </c>
      <c r="M33" s="76">
        <f t="shared" si="1"/>
        <v>1</v>
      </c>
      <c r="N33" s="100" t="s">
        <v>355</v>
      </c>
      <c r="P33" s="77">
        <v>0</v>
      </c>
      <c r="Q33" s="78"/>
      <c r="R33" s="76">
        <f t="shared" si="2"/>
        <v>0</v>
      </c>
      <c r="S33" s="99" t="s">
        <v>478</v>
      </c>
    </row>
    <row r="34" spans="1:19" ht="105">
      <c r="A34" s="96">
        <v>31</v>
      </c>
      <c r="B34" s="80" t="s">
        <v>316</v>
      </c>
      <c r="C34" s="80" t="s">
        <v>346</v>
      </c>
      <c r="D34" s="100" t="s">
        <v>356</v>
      </c>
      <c r="F34" s="77"/>
      <c r="G34" s="78"/>
      <c r="H34" s="76">
        <f t="shared" si="0"/>
        <v>0</v>
      </c>
      <c r="I34" s="99"/>
      <c r="K34" s="77">
        <v>1</v>
      </c>
      <c r="L34" s="78">
        <v>1</v>
      </c>
      <c r="M34" s="76">
        <f t="shared" si="1"/>
        <v>1</v>
      </c>
      <c r="N34" s="100" t="s">
        <v>358</v>
      </c>
      <c r="P34" s="77">
        <v>0</v>
      </c>
      <c r="Q34" s="78"/>
      <c r="R34" s="76">
        <f t="shared" si="2"/>
        <v>0</v>
      </c>
      <c r="S34" s="99" t="s">
        <v>478</v>
      </c>
    </row>
    <row r="35" spans="1:19" ht="90">
      <c r="A35" s="96">
        <v>32</v>
      </c>
      <c r="B35" s="80" t="s">
        <v>316</v>
      </c>
      <c r="C35" s="80" t="s">
        <v>346</v>
      </c>
      <c r="D35" s="100" t="s">
        <v>359</v>
      </c>
      <c r="F35" s="77"/>
      <c r="G35" s="78"/>
      <c r="H35" s="76">
        <f t="shared" si="0"/>
        <v>0</v>
      </c>
      <c r="I35" s="99"/>
      <c r="K35" s="77">
        <v>1</v>
      </c>
      <c r="L35" s="78">
        <v>0.95</v>
      </c>
      <c r="M35" s="76">
        <f t="shared" si="1"/>
        <v>0.95</v>
      </c>
      <c r="N35" s="100" t="s">
        <v>479</v>
      </c>
      <c r="P35" s="77">
        <v>1</v>
      </c>
      <c r="Q35" s="78">
        <v>0.4</v>
      </c>
      <c r="R35" s="76">
        <f t="shared" si="2"/>
        <v>0.4</v>
      </c>
      <c r="S35" s="99" t="s">
        <v>360</v>
      </c>
    </row>
    <row r="36" spans="1:19" ht="94.5" customHeight="1">
      <c r="A36" s="96">
        <v>33</v>
      </c>
      <c r="B36" s="108" t="s">
        <v>316</v>
      </c>
      <c r="C36" s="108" t="s">
        <v>346</v>
      </c>
      <c r="D36" s="106" t="s">
        <v>362</v>
      </c>
      <c r="F36" s="77"/>
      <c r="G36" s="78"/>
      <c r="H36" s="76">
        <f t="shared" si="0"/>
        <v>0</v>
      </c>
      <c r="I36" s="99"/>
      <c r="K36" s="77">
        <v>1</v>
      </c>
      <c r="L36" s="78">
        <v>1</v>
      </c>
      <c r="M36" s="76">
        <f t="shared" si="1"/>
        <v>1</v>
      </c>
      <c r="N36" s="100"/>
      <c r="P36" s="77">
        <v>1</v>
      </c>
      <c r="Q36" s="78">
        <v>0.4</v>
      </c>
      <c r="R36" s="76">
        <f t="shared" si="2"/>
        <v>0.4</v>
      </c>
      <c r="S36" s="99" t="s">
        <v>480</v>
      </c>
    </row>
    <row r="37" spans="1:19" ht="75">
      <c r="A37" s="96">
        <v>34</v>
      </c>
      <c r="B37" s="80" t="s">
        <v>316</v>
      </c>
      <c r="C37" s="80" t="s">
        <v>346</v>
      </c>
      <c r="D37" s="100" t="s">
        <v>365</v>
      </c>
      <c r="F37" s="77"/>
      <c r="G37" s="78"/>
      <c r="H37" s="76">
        <f t="shared" si="0"/>
        <v>0</v>
      </c>
      <c r="I37" s="100"/>
      <c r="K37" s="77">
        <v>1</v>
      </c>
      <c r="L37" s="78">
        <v>1</v>
      </c>
      <c r="M37" s="76">
        <f t="shared" si="1"/>
        <v>1</v>
      </c>
      <c r="N37" s="100" t="s">
        <v>481</v>
      </c>
      <c r="P37" s="77">
        <v>1</v>
      </c>
      <c r="Q37" s="78">
        <v>0.4</v>
      </c>
      <c r="R37" s="76">
        <f t="shared" si="2"/>
        <v>0.4</v>
      </c>
      <c r="S37" s="100" t="s">
        <v>366</v>
      </c>
    </row>
    <row r="38" spans="1:19" ht="45">
      <c r="A38" s="96">
        <v>35</v>
      </c>
      <c r="B38" s="80" t="s">
        <v>316</v>
      </c>
      <c r="C38" s="80" t="s">
        <v>346</v>
      </c>
      <c r="D38" s="100" t="s">
        <v>368</v>
      </c>
      <c r="F38" s="77"/>
      <c r="G38" s="78"/>
      <c r="H38" s="76">
        <f t="shared" si="0"/>
        <v>0</v>
      </c>
      <c r="I38" s="99"/>
      <c r="K38" s="77">
        <v>1</v>
      </c>
      <c r="L38" s="78">
        <v>1</v>
      </c>
      <c r="M38" s="76">
        <f t="shared" si="1"/>
        <v>1</v>
      </c>
      <c r="N38" s="100"/>
      <c r="P38" s="77">
        <v>1</v>
      </c>
      <c r="Q38" s="78">
        <v>0.4</v>
      </c>
      <c r="R38" s="76">
        <f t="shared" si="2"/>
        <v>0.4</v>
      </c>
      <c r="S38" s="99" t="s">
        <v>369</v>
      </c>
    </row>
    <row r="39" spans="1:19" ht="105">
      <c r="A39" s="96">
        <v>36</v>
      </c>
      <c r="B39" s="80" t="s">
        <v>316</v>
      </c>
      <c r="C39" s="80" t="s">
        <v>346</v>
      </c>
      <c r="D39" s="100" t="s">
        <v>371</v>
      </c>
      <c r="F39" s="77"/>
      <c r="G39" s="78"/>
      <c r="H39" s="76">
        <f t="shared" si="0"/>
        <v>0</v>
      </c>
      <c r="I39" s="99"/>
      <c r="K39" s="77">
        <v>1</v>
      </c>
      <c r="L39" s="78">
        <v>1</v>
      </c>
      <c r="M39" s="76">
        <f t="shared" si="1"/>
        <v>1</v>
      </c>
      <c r="N39" s="100"/>
      <c r="P39" s="77"/>
      <c r="Q39" s="78"/>
      <c r="R39" s="76">
        <f t="shared" si="2"/>
        <v>0</v>
      </c>
      <c r="S39" s="99"/>
    </row>
    <row r="40" spans="1:19" ht="78.75" customHeight="1">
      <c r="A40" s="96">
        <v>37</v>
      </c>
      <c r="B40" s="80" t="s">
        <v>316</v>
      </c>
      <c r="C40" s="80" t="s">
        <v>346</v>
      </c>
      <c r="D40" s="100" t="s">
        <v>372</v>
      </c>
      <c r="F40" s="77"/>
      <c r="G40" s="78"/>
      <c r="H40" s="76">
        <f t="shared" si="0"/>
        <v>0</v>
      </c>
      <c r="I40" s="99"/>
      <c r="K40" s="77">
        <v>1</v>
      </c>
      <c r="L40" s="78">
        <v>0.8</v>
      </c>
      <c r="M40" s="76">
        <f t="shared" si="1"/>
        <v>0.8</v>
      </c>
      <c r="N40" s="100" t="s">
        <v>482</v>
      </c>
      <c r="P40" s="77">
        <v>1</v>
      </c>
      <c r="Q40" s="78">
        <v>0.8</v>
      </c>
      <c r="R40" s="76">
        <f t="shared" si="2"/>
        <v>0.8</v>
      </c>
      <c r="S40" s="99" t="s">
        <v>483</v>
      </c>
    </row>
    <row r="41" spans="1:19" ht="153.75" customHeight="1">
      <c r="A41" s="96">
        <v>38</v>
      </c>
      <c r="B41" s="80" t="s">
        <v>316</v>
      </c>
      <c r="C41" s="80" t="s">
        <v>346</v>
      </c>
      <c r="D41" s="100" t="s">
        <v>375</v>
      </c>
      <c r="F41" s="77"/>
      <c r="G41" s="78"/>
      <c r="H41" s="76">
        <f t="shared" si="0"/>
        <v>0</v>
      </c>
      <c r="I41" s="99"/>
      <c r="K41" s="77">
        <v>1</v>
      </c>
      <c r="L41" s="78">
        <v>0.7</v>
      </c>
      <c r="M41" s="76">
        <f t="shared" si="1"/>
        <v>0.7</v>
      </c>
      <c r="N41" s="100" t="s">
        <v>484</v>
      </c>
      <c r="P41" s="77">
        <v>1</v>
      </c>
      <c r="Q41" s="78">
        <v>0.4</v>
      </c>
      <c r="R41" s="76">
        <f t="shared" si="2"/>
        <v>0.4</v>
      </c>
      <c r="S41" s="99" t="s">
        <v>376</v>
      </c>
    </row>
    <row r="42" spans="1:19" ht="75">
      <c r="A42" s="96">
        <v>39</v>
      </c>
      <c r="B42" s="80" t="s">
        <v>316</v>
      </c>
      <c r="C42" s="80" t="s">
        <v>346</v>
      </c>
      <c r="D42" s="100" t="s">
        <v>378</v>
      </c>
      <c r="F42" s="77"/>
      <c r="G42" s="78"/>
      <c r="H42" s="76">
        <f t="shared" si="0"/>
        <v>0</v>
      </c>
      <c r="I42" s="99"/>
      <c r="K42" s="77">
        <v>1</v>
      </c>
      <c r="L42" s="78">
        <v>1</v>
      </c>
      <c r="M42" s="76">
        <f t="shared" si="1"/>
        <v>1</v>
      </c>
      <c r="N42" s="100" t="s">
        <v>485</v>
      </c>
      <c r="P42" s="77">
        <v>1</v>
      </c>
      <c r="Q42" s="78">
        <v>0.1</v>
      </c>
      <c r="R42" s="76">
        <f t="shared" si="2"/>
        <v>0.1</v>
      </c>
      <c r="S42" s="99" t="s">
        <v>379</v>
      </c>
    </row>
    <row r="43" spans="1:19" ht="60">
      <c r="A43" s="96">
        <v>40</v>
      </c>
      <c r="B43" s="80" t="s">
        <v>316</v>
      </c>
      <c r="C43" s="80" t="s">
        <v>346</v>
      </c>
      <c r="D43" s="100" t="s">
        <v>381</v>
      </c>
      <c r="F43" s="77"/>
      <c r="G43" s="78"/>
      <c r="H43" s="76">
        <f t="shared" si="0"/>
        <v>0</v>
      </c>
      <c r="I43" s="99"/>
      <c r="K43" s="77">
        <v>1</v>
      </c>
      <c r="L43" s="78">
        <v>1</v>
      </c>
      <c r="M43" s="76">
        <f t="shared" si="1"/>
        <v>1</v>
      </c>
      <c r="N43" s="100"/>
      <c r="P43" s="77">
        <v>1</v>
      </c>
      <c r="Q43" s="78">
        <v>1</v>
      </c>
      <c r="R43" s="76">
        <f t="shared" si="2"/>
        <v>1</v>
      </c>
      <c r="S43" s="99"/>
    </row>
    <row r="44" spans="1:19" ht="75">
      <c r="A44" s="96">
        <v>41</v>
      </c>
      <c r="B44" s="80" t="s">
        <v>316</v>
      </c>
      <c r="C44" s="80" t="s">
        <v>383</v>
      </c>
      <c r="D44" s="100" t="s">
        <v>384</v>
      </c>
      <c r="F44" s="77"/>
      <c r="G44" s="78"/>
      <c r="H44" s="76">
        <f t="shared" si="0"/>
        <v>0</v>
      </c>
      <c r="I44" s="99"/>
      <c r="K44" s="77">
        <v>1</v>
      </c>
      <c r="L44" s="78">
        <v>1</v>
      </c>
      <c r="M44" s="76">
        <f t="shared" si="1"/>
        <v>1</v>
      </c>
      <c r="N44" s="100"/>
      <c r="P44" s="77">
        <v>1</v>
      </c>
      <c r="Q44" s="78">
        <v>0.6</v>
      </c>
      <c r="R44" s="76">
        <f t="shared" si="2"/>
        <v>0.6</v>
      </c>
      <c r="S44" s="99" t="s">
        <v>486</v>
      </c>
    </row>
    <row r="45" spans="1:19" ht="115.5" customHeight="1">
      <c r="A45" s="96">
        <v>42</v>
      </c>
      <c r="B45" s="80" t="s">
        <v>316</v>
      </c>
      <c r="C45" s="80" t="s">
        <v>383</v>
      </c>
      <c r="D45" s="100" t="s">
        <v>387</v>
      </c>
      <c r="F45" s="77"/>
      <c r="G45" s="78"/>
      <c r="H45" s="76">
        <f t="shared" si="0"/>
        <v>0</v>
      </c>
      <c r="I45" s="99"/>
      <c r="K45" s="77">
        <v>1</v>
      </c>
      <c r="L45" s="78">
        <v>0.9</v>
      </c>
      <c r="M45" s="76">
        <f t="shared" si="1"/>
        <v>0.9</v>
      </c>
      <c r="N45" s="100" t="s">
        <v>425</v>
      </c>
      <c r="P45" s="77">
        <v>1</v>
      </c>
      <c r="Q45" s="78">
        <v>0.8</v>
      </c>
      <c r="R45" s="76">
        <f t="shared" si="2"/>
        <v>0.8</v>
      </c>
      <c r="S45" s="99" t="s">
        <v>487</v>
      </c>
    </row>
    <row r="46" spans="1:19" ht="114" customHeight="1">
      <c r="A46" s="96">
        <v>43</v>
      </c>
      <c r="B46" s="80" t="s">
        <v>316</v>
      </c>
      <c r="C46" s="80" t="s">
        <v>383</v>
      </c>
      <c r="D46" s="100" t="s">
        <v>390</v>
      </c>
      <c r="F46" s="77"/>
      <c r="G46" s="78"/>
      <c r="H46" s="76">
        <f t="shared" si="0"/>
        <v>0</v>
      </c>
      <c r="I46" s="99"/>
      <c r="K46" s="77">
        <v>1</v>
      </c>
      <c r="L46" s="78">
        <v>1</v>
      </c>
      <c r="M46" s="76">
        <f t="shared" si="1"/>
        <v>1</v>
      </c>
      <c r="N46" s="100" t="s">
        <v>488</v>
      </c>
      <c r="P46" s="77">
        <v>1</v>
      </c>
      <c r="Q46" s="78">
        <v>0.8</v>
      </c>
      <c r="R46" s="76">
        <f t="shared" si="2"/>
        <v>0.8</v>
      </c>
      <c r="S46" s="99" t="s">
        <v>489</v>
      </c>
    </row>
    <row r="47" spans="1:19" ht="90">
      <c r="A47" s="96">
        <v>44</v>
      </c>
      <c r="B47" s="80" t="s">
        <v>316</v>
      </c>
      <c r="C47" s="80" t="s">
        <v>383</v>
      </c>
      <c r="D47" s="100" t="s">
        <v>393</v>
      </c>
      <c r="F47" s="77"/>
      <c r="G47" s="78"/>
      <c r="H47" s="76">
        <f t="shared" si="0"/>
        <v>0</v>
      </c>
      <c r="I47" s="99"/>
      <c r="K47" s="84">
        <v>1</v>
      </c>
      <c r="L47" s="83">
        <v>1</v>
      </c>
      <c r="M47" s="76">
        <f t="shared" si="1"/>
        <v>1</v>
      </c>
      <c r="N47" s="105"/>
      <c r="P47" s="77">
        <v>1</v>
      </c>
      <c r="Q47" s="78">
        <v>0.65</v>
      </c>
      <c r="R47" s="76">
        <f t="shared" si="2"/>
        <v>0.65</v>
      </c>
      <c r="S47" s="99" t="s">
        <v>490</v>
      </c>
    </row>
    <row r="48" spans="1:19" ht="90">
      <c r="A48" s="96">
        <v>45</v>
      </c>
      <c r="B48" s="80" t="s">
        <v>316</v>
      </c>
      <c r="C48" s="80" t="s">
        <v>383</v>
      </c>
      <c r="D48" s="100" t="s">
        <v>396</v>
      </c>
      <c r="F48" s="77"/>
      <c r="G48" s="78"/>
      <c r="H48" s="76">
        <f t="shared" si="0"/>
        <v>0</v>
      </c>
      <c r="I48" s="99"/>
      <c r="K48" s="84">
        <v>1</v>
      </c>
      <c r="L48" s="83">
        <v>1</v>
      </c>
      <c r="M48" s="76">
        <f t="shared" si="1"/>
        <v>1</v>
      </c>
      <c r="N48" s="100"/>
      <c r="P48" s="77">
        <v>1</v>
      </c>
      <c r="Q48" s="78">
        <v>1</v>
      </c>
      <c r="R48" s="76">
        <f t="shared" si="2"/>
        <v>1</v>
      </c>
      <c r="S48" s="99"/>
    </row>
    <row r="49" spans="1:19" ht="165">
      <c r="A49" s="96">
        <v>46</v>
      </c>
      <c r="B49" s="80" t="s">
        <v>316</v>
      </c>
      <c r="C49" s="80" t="s">
        <v>383</v>
      </c>
      <c r="D49" s="100" t="s">
        <v>397</v>
      </c>
      <c r="F49" s="77"/>
      <c r="G49" s="78"/>
      <c r="H49" s="76">
        <f t="shared" si="0"/>
        <v>0</v>
      </c>
      <c r="I49" s="99"/>
      <c r="K49" s="84">
        <v>1</v>
      </c>
      <c r="L49" s="83">
        <v>0.7</v>
      </c>
      <c r="M49" s="76">
        <f t="shared" si="1"/>
        <v>0.7</v>
      </c>
      <c r="N49" s="100" t="s">
        <v>491</v>
      </c>
      <c r="P49" s="77">
        <v>1</v>
      </c>
      <c r="Q49" s="78">
        <v>0.8</v>
      </c>
      <c r="R49" s="76">
        <f t="shared" si="2"/>
        <v>0.8</v>
      </c>
      <c r="S49" s="99" t="s">
        <v>492</v>
      </c>
    </row>
    <row r="50" spans="1:19" ht="165">
      <c r="A50" s="96">
        <v>47</v>
      </c>
      <c r="B50" s="80" t="s">
        <v>316</v>
      </c>
      <c r="C50" s="80" t="s">
        <v>383</v>
      </c>
      <c r="D50" s="100" t="s">
        <v>400</v>
      </c>
      <c r="F50" s="77"/>
      <c r="G50" s="78"/>
      <c r="H50" s="76">
        <f t="shared" si="0"/>
        <v>0</v>
      </c>
      <c r="I50" s="99"/>
      <c r="K50" s="77">
        <v>1</v>
      </c>
      <c r="L50" s="78">
        <v>0.7</v>
      </c>
      <c r="M50" s="76">
        <f t="shared" si="1"/>
        <v>0.7</v>
      </c>
      <c r="N50" s="100" t="s">
        <v>491</v>
      </c>
      <c r="P50" s="77">
        <v>1</v>
      </c>
      <c r="Q50" s="78">
        <v>0.7</v>
      </c>
      <c r="R50" s="76">
        <f t="shared" si="2"/>
        <v>0.7</v>
      </c>
      <c r="S50" s="99" t="s">
        <v>493</v>
      </c>
    </row>
    <row r="51" spans="1:19" s="125" customFormat="1" ht="60">
      <c r="A51" s="123">
        <v>48</v>
      </c>
      <c r="B51" s="124" t="s">
        <v>316</v>
      </c>
      <c r="C51" s="124" t="s">
        <v>383</v>
      </c>
      <c r="D51" s="105" t="s">
        <v>403</v>
      </c>
      <c r="F51" s="84"/>
      <c r="G51" s="83"/>
      <c r="H51" s="76">
        <f t="shared" si="0"/>
        <v>0</v>
      </c>
      <c r="I51" s="103"/>
      <c r="K51" s="84">
        <v>1</v>
      </c>
      <c r="L51" s="83">
        <v>1</v>
      </c>
      <c r="M51" s="76">
        <f t="shared" si="1"/>
        <v>1</v>
      </c>
      <c r="N51" s="105" t="s">
        <v>494</v>
      </c>
      <c r="P51" s="84">
        <v>1</v>
      </c>
      <c r="Q51" s="83">
        <v>0.98</v>
      </c>
      <c r="R51" s="76">
        <f t="shared" si="2"/>
        <v>0.98</v>
      </c>
      <c r="S51" s="103" t="s">
        <v>495</v>
      </c>
    </row>
    <row r="52" spans="1:19" ht="360" customHeight="1">
      <c r="A52" s="96">
        <v>49</v>
      </c>
      <c r="B52" s="80" t="s">
        <v>186</v>
      </c>
      <c r="C52" s="80" t="s">
        <v>187</v>
      </c>
      <c r="D52" s="100" t="s">
        <v>188</v>
      </c>
      <c r="F52" s="52"/>
      <c r="G52" s="53"/>
      <c r="H52" s="76">
        <f aca="true" t="shared" si="3" ref="H52:H59">F52*G52</f>
        <v>0</v>
      </c>
      <c r="I52" s="99"/>
      <c r="K52" s="77">
        <v>1</v>
      </c>
      <c r="L52" s="78">
        <v>0.9</v>
      </c>
      <c r="M52" s="76">
        <f aca="true" t="shared" si="4" ref="M52:M59">K52*L52</f>
        <v>0.9</v>
      </c>
      <c r="N52" s="100" t="s">
        <v>248</v>
      </c>
      <c r="P52" s="77">
        <v>1</v>
      </c>
      <c r="Q52" s="78">
        <v>0.4</v>
      </c>
      <c r="R52" s="76">
        <f aca="true" t="shared" si="5" ref="R52:R59">P52*Q52</f>
        <v>0.4</v>
      </c>
      <c r="S52" s="100" t="s">
        <v>249</v>
      </c>
    </row>
    <row r="53" spans="1:19" ht="131.25" customHeight="1">
      <c r="A53" s="96">
        <v>50</v>
      </c>
      <c r="B53" s="80" t="s">
        <v>186</v>
      </c>
      <c r="C53" s="80" t="s">
        <v>187</v>
      </c>
      <c r="D53" s="100" t="s">
        <v>191</v>
      </c>
      <c r="F53" s="52"/>
      <c r="G53" s="53"/>
      <c r="H53" s="76">
        <f t="shared" si="3"/>
        <v>0</v>
      </c>
      <c r="I53" s="99"/>
      <c r="K53" s="77">
        <v>1</v>
      </c>
      <c r="L53" s="78">
        <v>1</v>
      </c>
      <c r="M53" s="76">
        <f t="shared" si="4"/>
        <v>1</v>
      </c>
      <c r="N53" s="100" t="s">
        <v>193</v>
      </c>
      <c r="P53" s="77">
        <v>1</v>
      </c>
      <c r="Q53" s="78">
        <v>0.8</v>
      </c>
      <c r="R53" s="76">
        <f t="shared" si="5"/>
        <v>0.8</v>
      </c>
      <c r="S53" s="100" t="s">
        <v>250</v>
      </c>
    </row>
    <row r="54" spans="1:19" ht="106.5" customHeight="1">
      <c r="A54" s="96">
        <v>51</v>
      </c>
      <c r="B54" s="80" t="s">
        <v>186</v>
      </c>
      <c r="C54" s="80" t="s">
        <v>187</v>
      </c>
      <c r="D54" s="100" t="s">
        <v>194</v>
      </c>
      <c r="F54" s="52"/>
      <c r="G54" s="53"/>
      <c r="H54" s="76">
        <f t="shared" si="3"/>
        <v>0</v>
      </c>
      <c r="I54" s="99"/>
      <c r="K54" s="77">
        <v>1</v>
      </c>
      <c r="L54" s="78">
        <v>0.92</v>
      </c>
      <c r="M54" s="76">
        <f t="shared" si="4"/>
        <v>0.92</v>
      </c>
      <c r="N54" s="100" t="s">
        <v>251</v>
      </c>
      <c r="P54" s="77">
        <v>1</v>
      </c>
      <c r="Q54" s="78">
        <v>0.9</v>
      </c>
      <c r="R54" s="76">
        <f t="shared" si="5"/>
        <v>0.9</v>
      </c>
      <c r="S54" s="99" t="s">
        <v>252</v>
      </c>
    </row>
    <row r="55" spans="1:19" ht="181.5" customHeight="1">
      <c r="A55" s="96">
        <v>52</v>
      </c>
      <c r="B55" s="80" t="s">
        <v>186</v>
      </c>
      <c r="C55" s="80" t="s">
        <v>187</v>
      </c>
      <c r="D55" s="100" t="s">
        <v>197</v>
      </c>
      <c r="F55" s="52"/>
      <c r="G55" s="53"/>
      <c r="H55" s="76">
        <f t="shared" si="3"/>
        <v>0</v>
      </c>
      <c r="I55" s="99"/>
      <c r="K55" s="77">
        <v>1</v>
      </c>
      <c r="L55" s="78">
        <v>1</v>
      </c>
      <c r="M55" s="76">
        <f t="shared" si="4"/>
        <v>1</v>
      </c>
      <c r="N55" s="105" t="s">
        <v>214</v>
      </c>
      <c r="P55" s="77">
        <v>1</v>
      </c>
      <c r="Q55" s="78">
        <v>0.6</v>
      </c>
      <c r="R55" s="76">
        <f t="shared" si="5"/>
        <v>0.6</v>
      </c>
      <c r="S55" s="100" t="s">
        <v>253</v>
      </c>
    </row>
    <row r="56" spans="1:19" ht="64.5" customHeight="1">
      <c r="A56" s="96">
        <v>53</v>
      </c>
      <c r="B56" s="80" t="s">
        <v>186</v>
      </c>
      <c r="C56" s="80" t="s">
        <v>187</v>
      </c>
      <c r="D56" s="100" t="s">
        <v>200</v>
      </c>
      <c r="F56" s="52"/>
      <c r="G56" s="53"/>
      <c r="H56" s="76">
        <f t="shared" si="3"/>
        <v>0</v>
      </c>
      <c r="I56" s="99"/>
      <c r="K56" s="56">
        <v>1</v>
      </c>
      <c r="L56" s="83">
        <v>0.95</v>
      </c>
      <c r="M56" s="76">
        <f t="shared" si="4"/>
        <v>0.95</v>
      </c>
      <c r="N56" s="105" t="s">
        <v>254</v>
      </c>
      <c r="P56" s="77">
        <v>1</v>
      </c>
      <c r="Q56" s="78">
        <v>0.95</v>
      </c>
      <c r="R56" s="76">
        <f t="shared" si="5"/>
        <v>0.95</v>
      </c>
      <c r="S56" s="99" t="s">
        <v>255</v>
      </c>
    </row>
    <row r="57" spans="1:19" ht="86.25" customHeight="1">
      <c r="A57" s="96">
        <v>54</v>
      </c>
      <c r="B57" s="80" t="s">
        <v>186</v>
      </c>
      <c r="C57" s="80" t="s">
        <v>187</v>
      </c>
      <c r="D57" s="100" t="s">
        <v>202</v>
      </c>
      <c r="F57" s="52"/>
      <c r="G57" s="53"/>
      <c r="H57" s="76">
        <f t="shared" si="3"/>
        <v>0</v>
      </c>
      <c r="I57" s="99"/>
      <c r="K57" s="84">
        <v>1</v>
      </c>
      <c r="L57" s="83">
        <v>0.98</v>
      </c>
      <c r="M57" s="76">
        <f t="shared" si="4"/>
        <v>0.98</v>
      </c>
      <c r="N57" s="105" t="s">
        <v>246</v>
      </c>
      <c r="P57" s="77">
        <v>1</v>
      </c>
      <c r="Q57" s="78">
        <v>0.8</v>
      </c>
      <c r="R57" s="76">
        <f t="shared" si="5"/>
        <v>0.8</v>
      </c>
      <c r="S57" s="115" t="s">
        <v>256</v>
      </c>
    </row>
    <row r="58" spans="1:19" ht="195">
      <c r="A58" s="96">
        <v>55</v>
      </c>
      <c r="B58" s="80" t="s">
        <v>186</v>
      </c>
      <c r="C58" s="80" t="s">
        <v>187</v>
      </c>
      <c r="D58" s="100" t="s">
        <v>205</v>
      </c>
      <c r="F58" s="52"/>
      <c r="G58" s="53"/>
      <c r="H58" s="76">
        <f t="shared" si="3"/>
        <v>0</v>
      </c>
      <c r="I58" s="99"/>
      <c r="K58" s="77">
        <v>1</v>
      </c>
      <c r="L58" s="78">
        <v>0.9</v>
      </c>
      <c r="M58" s="76">
        <f t="shared" si="4"/>
        <v>0.9</v>
      </c>
      <c r="N58" s="100" t="s">
        <v>257</v>
      </c>
      <c r="P58" s="77">
        <v>1</v>
      </c>
      <c r="Q58" s="78">
        <v>0.6</v>
      </c>
      <c r="R58" s="76">
        <f t="shared" si="5"/>
        <v>0.6</v>
      </c>
      <c r="S58" s="99" t="s">
        <v>258</v>
      </c>
    </row>
    <row r="59" spans="1:19" ht="45">
      <c r="A59" s="96">
        <v>56</v>
      </c>
      <c r="B59" s="80" t="s">
        <v>186</v>
      </c>
      <c r="C59" s="80" t="s">
        <v>187</v>
      </c>
      <c r="D59" s="100" t="s">
        <v>207</v>
      </c>
      <c r="F59" s="52"/>
      <c r="G59" s="53"/>
      <c r="H59" s="76">
        <f t="shared" si="3"/>
        <v>0</v>
      </c>
      <c r="I59" s="99"/>
      <c r="K59" s="77">
        <v>1</v>
      </c>
      <c r="L59" s="78">
        <v>1</v>
      </c>
      <c r="M59" s="76">
        <f t="shared" si="4"/>
        <v>1</v>
      </c>
      <c r="N59" s="99" t="s">
        <v>259</v>
      </c>
      <c r="P59" s="77">
        <v>1</v>
      </c>
      <c r="Q59" s="78">
        <v>1</v>
      </c>
      <c r="R59" s="76">
        <f t="shared" si="5"/>
        <v>1</v>
      </c>
      <c r="S59" s="98" t="s">
        <v>214</v>
      </c>
    </row>
    <row r="60" spans="1:19" ht="287.25" customHeight="1">
      <c r="A60" s="96">
        <v>57</v>
      </c>
      <c r="B60" s="80" t="s">
        <v>15</v>
      </c>
      <c r="C60" s="80" t="s">
        <v>15</v>
      </c>
      <c r="D60" s="100" t="s">
        <v>16</v>
      </c>
      <c r="F60" s="77"/>
      <c r="G60" s="78"/>
      <c r="H60" s="76">
        <f>F60*G60</f>
        <v>0</v>
      </c>
      <c r="I60" s="99"/>
      <c r="K60" s="77">
        <v>1</v>
      </c>
      <c r="L60" s="78">
        <v>1</v>
      </c>
      <c r="M60" s="76">
        <f>K60*L60</f>
        <v>1</v>
      </c>
      <c r="N60" s="99" t="s">
        <v>154</v>
      </c>
      <c r="P60" s="77">
        <v>1</v>
      </c>
      <c r="Q60" s="78">
        <v>0.9</v>
      </c>
      <c r="R60" s="76">
        <f>P60*Q60</f>
        <v>0.9</v>
      </c>
      <c r="S60" s="99" t="s">
        <v>168</v>
      </c>
    </row>
    <row r="61" spans="1:19" ht="330">
      <c r="A61" s="96">
        <v>58</v>
      </c>
      <c r="B61" s="80" t="s">
        <v>15</v>
      </c>
      <c r="C61" s="80" t="s">
        <v>15</v>
      </c>
      <c r="D61" s="100" t="s">
        <v>57</v>
      </c>
      <c r="F61" s="77"/>
      <c r="G61" s="78"/>
      <c r="H61" s="76">
        <f>F61*G61</f>
        <v>0</v>
      </c>
      <c r="I61" s="99"/>
      <c r="K61" s="77">
        <v>1</v>
      </c>
      <c r="L61" s="78">
        <v>0.9</v>
      </c>
      <c r="M61" s="76">
        <f>K61*L61</f>
        <v>0.9</v>
      </c>
      <c r="N61" s="99" t="s">
        <v>169</v>
      </c>
      <c r="P61" s="77">
        <v>1</v>
      </c>
      <c r="Q61" s="78">
        <v>0.7</v>
      </c>
      <c r="R61" s="76">
        <f>P61*Q61</f>
        <v>0.7</v>
      </c>
      <c r="S61" s="100" t="s">
        <v>170</v>
      </c>
    </row>
    <row r="62" spans="1:19" ht="216" customHeight="1">
      <c r="A62" s="96">
        <v>59</v>
      </c>
      <c r="B62" s="80" t="s">
        <v>15</v>
      </c>
      <c r="C62" s="80" t="s">
        <v>15</v>
      </c>
      <c r="D62" s="100" t="s">
        <v>58</v>
      </c>
      <c r="F62" s="77"/>
      <c r="G62" s="78"/>
      <c r="H62" s="76">
        <f>F62*G62</f>
        <v>0</v>
      </c>
      <c r="I62" s="99"/>
      <c r="K62" s="77">
        <v>1</v>
      </c>
      <c r="L62" s="78">
        <v>0.8</v>
      </c>
      <c r="M62" s="76">
        <f>K62*L62</f>
        <v>0.8</v>
      </c>
      <c r="N62" s="99" t="s">
        <v>165</v>
      </c>
      <c r="P62" s="52">
        <v>1</v>
      </c>
      <c r="Q62" s="78">
        <v>0.65</v>
      </c>
      <c r="R62" s="76">
        <f>P62*Q62</f>
        <v>0.65</v>
      </c>
      <c r="S62" s="99" t="s">
        <v>171</v>
      </c>
    </row>
    <row r="63" spans="1:19" ht="90">
      <c r="A63" s="96">
        <v>60</v>
      </c>
      <c r="B63" s="80" t="s">
        <v>15</v>
      </c>
      <c r="C63" s="80" t="s">
        <v>15</v>
      </c>
      <c r="D63" s="100" t="s">
        <v>54</v>
      </c>
      <c r="F63" s="77"/>
      <c r="G63" s="53"/>
      <c r="H63" s="76">
        <f>F63*G63</f>
        <v>0</v>
      </c>
      <c r="I63" s="99"/>
      <c r="K63" s="77">
        <v>1</v>
      </c>
      <c r="L63" s="78">
        <v>1</v>
      </c>
      <c r="M63" s="76">
        <f>K63*L63</f>
        <v>1</v>
      </c>
      <c r="N63" s="99" t="s">
        <v>160</v>
      </c>
      <c r="P63" s="52">
        <v>1</v>
      </c>
      <c r="Q63" s="78">
        <v>0.8</v>
      </c>
      <c r="R63" s="76">
        <f>P63*Q63</f>
        <v>0.8</v>
      </c>
      <c r="S63" s="99" t="s">
        <v>172</v>
      </c>
    </row>
    <row r="64" spans="1:19" ht="135">
      <c r="A64" s="96">
        <v>61</v>
      </c>
      <c r="B64" s="80" t="s">
        <v>15</v>
      </c>
      <c r="C64" s="80" t="s">
        <v>15</v>
      </c>
      <c r="D64" s="100" t="s">
        <v>55</v>
      </c>
      <c r="F64" s="77"/>
      <c r="G64" s="78"/>
      <c r="H64" s="76">
        <f>F64*G64</f>
        <v>0</v>
      </c>
      <c r="I64" s="98"/>
      <c r="K64" s="77">
        <v>1</v>
      </c>
      <c r="L64" s="78">
        <v>0.8</v>
      </c>
      <c r="M64" s="76">
        <f>K64*L64</f>
        <v>0.8</v>
      </c>
      <c r="N64" s="99" t="s">
        <v>162</v>
      </c>
      <c r="P64" s="52">
        <v>1</v>
      </c>
      <c r="Q64" s="78">
        <v>0.7</v>
      </c>
      <c r="R64" s="76">
        <f>P64*Q64</f>
        <v>0.7</v>
      </c>
      <c r="S64" s="99" t="s">
        <v>173</v>
      </c>
    </row>
  </sheetData>
  <sheetProtection/>
  <mergeCells count="4">
    <mergeCell ref="B2:D2"/>
    <mergeCell ref="F2:I2"/>
    <mergeCell ref="K2:N2"/>
    <mergeCell ref="P2:S2"/>
  </mergeCells>
  <printOptions/>
  <pageMargins left="0.511811024" right="0.511811024" top="0.787401575" bottom="0.787401575" header="0.31496062" footer="0.3149606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S64"/>
  <sheetViews>
    <sheetView zoomScale="75" zoomScaleNormal="75" zoomScalePageLayoutView="70" workbookViewId="0" topLeftCell="A3">
      <selection activeCell="A5" sqref="A5"/>
    </sheetView>
  </sheetViews>
  <sheetFormatPr defaultColWidth="8.8515625" defaultRowHeight="15"/>
  <cols>
    <col min="1" max="1" width="3.57421875" style="96" bestFit="1" customWidth="1"/>
    <col min="2" max="2" width="16.421875" style="75" bestFit="1" customWidth="1"/>
    <col min="3" max="3" width="20.7109375" style="75" customWidth="1"/>
    <col min="4" max="4" width="44.421875" style="97" customWidth="1"/>
    <col min="5" max="5" width="2.421875" style="97" customWidth="1"/>
    <col min="6" max="6" width="20.140625" style="75" customWidth="1"/>
    <col min="7" max="7" width="14.28125" style="75" customWidth="1"/>
    <col min="8" max="8" width="9.140625" style="75" customWidth="1"/>
    <col min="9" max="9" width="52.8515625" style="116" customWidth="1"/>
    <col min="10" max="10" width="1.8515625" style="97" customWidth="1"/>
    <col min="11" max="11" width="20.28125" style="75" bestFit="1" customWidth="1"/>
    <col min="12" max="12" width="14.421875" style="75" bestFit="1" customWidth="1"/>
    <col min="13" max="13" width="9.140625" style="75" customWidth="1"/>
    <col min="14" max="14" width="62.7109375" style="97" customWidth="1"/>
    <col min="15" max="15" width="1.421875" style="97" customWidth="1"/>
    <col min="16" max="16" width="20.140625" style="75" bestFit="1" customWidth="1"/>
    <col min="17" max="17" width="14.28125" style="75" bestFit="1" customWidth="1"/>
    <col min="18" max="18" width="9.140625" style="75" customWidth="1"/>
    <col min="19" max="19" width="63.140625" style="97" customWidth="1"/>
    <col min="20" max="16384" width="8.8515625" style="97" customWidth="1"/>
  </cols>
  <sheetData>
    <row r="1" ht="15">
      <c r="I1" s="97"/>
    </row>
    <row r="2" spans="2:19" ht="39.75" customHeight="1">
      <c r="B2" s="110" t="s">
        <v>17</v>
      </c>
      <c r="C2" s="110"/>
      <c r="D2" s="110"/>
      <c r="F2" s="110" t="s">
        <v>59</v>
      </c>
      <c r="G2" s="110"/>
      <c r="H2" s="110"/>
      <c r="I2" s="110"/>
      <c r="K2" s="111" t="s">
        <v>47</v>
      </c>
      <c r="L2" s="112"/>
      <c r="M2" s="112"/>
      <c r="N2" s="113"/>
      <c r="P2" s="110" t="s">
        <v>63</v>
      </c>
      <c r="Q2" s="110"/>
      <c r="R2" s="110"/>
      <c r="S2" s="110"/>
    </row>
    <row r="3" spans="2:19" ht="45">
      <c r="B3" s="119" t="s">
        <v>0</v>
      </c>
      <c r="C3" s="119" t="s">
        <v>1</v>
      </c>
      <c r="D3" s="120" t="s">
        <v>2</v>
      </c>
      <c r="F3" s="117" t="s">
        <v>18</v>
      </c>
      <c r="G3" s="117" t="s">
        <v>19</v>
      </c>
      <c r="H3" s="117" t="s">
        <v>22</v>
      </c>
      <c r="I3" s="114" t="s">
        <v>20</v>
      </c>
      <c r="K3" s="117" t="s">
        <v>18</v>
      </c>
      <c r="L3" s="117" t="s">
        <v>19</v>
      </c>
      <c r="M3" s="117" t="s">
        <v>22</v>
      </c>
      <c r="N3" s="114" t="s">
        <v>20</v>
      </c>
      <c r="P3" s="117" t="s">
        <v>18</v>
      </c>
      <c r="Q3" s="117" t="s">
        <v>19</v>
      </c>
      <c r="R3" s="117" t="s">
        <v>22</v>
      </c>
      <c r="S3" s="114" t="s">
        <v>20</v>
      </c>
    </row>
    <row r="4" spans="1:19" ht="60">
      <c r="A4" s="96">
        <v>1</v>
      </c>
      <c r="B4" s="80" t="s">
        <v>3</v>
      </c>
      <c r="C4" s="80" t="s">
        <v>4</v>
      </c>
      <c r="D4" s="100" t="s">
        <v>5</v>
      </c>
      <c r="F4" s="77"/>
      <c r="G4" s="78"/>
      <c r="H4" s="76">
        <f>F4*G4</f>
        <v>0</v>
      </c>
      <c r="I4" s="99"/>
      <c r="K4" s="79">
        <v>1</v>
      </c>
      <c r="L4" s="107">
        <v>0.95</v>
      </c>
      <c r="M4" s="76">
        <f>K4*L4</f>
        <v>0.95</v>
      </c>
      <c r="N4" s="99" t="s">
        <v>133</v>
      </c>
      <c r="P4" s="79">
        <v>1</v>
      </c>
      <c r="Q4" s="107">
        <v>0.9</v>
      </c>
      <c r="R4" s="76">
        <f>P4*Q4</f>
        <v>0.9</v>
      </c>
      <c r="S4" s="99" t="s">
        <v>134</v>
      </c>
    </row>
    <row r="5" spans="1:19" ht="45">
      <c r="A5" s="96">
        <v>2</v>
      </c>
      <c r="B5" s="80" t="s">
        <v>3</v>
      </c>
      <c r="C5" s="80" t="s">
        <v>4</v>
      </c>
      <c r="D5" s="100" t="s">
        <v>6</v>
      </c>
      <c r="F5" s="77"/>
      <c r="G5" s="78"/>
      <c r="H5" s="76">
        <f aca="true" t="shared" si="0" ref="H5:H51">F5*G5</f>
        <v>0</v>
      </c>
      <c r="I5" s="99"/>
      <c r="K5" s="79">
        <v>1</v>
      </c>
      <c r="L5" s="107">
        <v>0.95</v>
      </c>
      <c r="M5" s="76">
        <f aca="true" t="shared" si="1" ref="M5:M51">K5*L5</f>
        <v>0.95</v>
      </c>
      <c r="N5" s="99" t="s">
        <v>130</v>
      </c>
      <c r="P5" s="79">
        <v>1</v>
      </c>
      <c r="Q5" s="107">
        <v>1</v>
      </c>
      <c r="R5" s="76">
        <f aca="true" t="shared" si="2" ref="R5:R51">P5*Q5</f>
        <v>1</v>
      </c>
      <c r="S5" s="99"/>
    </row>
    <row r="6" spans="1:19" ht="75">
      <c r="A6" s="96">
        <v>3</v>
      </c>
      <c r="B6" s="80" t="s">
        <v>3</v>
      </c>
      <c r="C6" s="80" t="s">
        <v>4</v>
      </c>
      <c r="D6" s="100" t="s">
        <v>7</v>
      </c>
      <c r="F6" s="77"/>
      <c r="G6" s="78"/>
      <c r="H6" s="76">
        <f t="shared" si="0"/>
        <v>0</v>
      </c>
      <c r="I6" s="99"/>
      <c r="K6" s="79">
        <v>1</v>
      </c>
      <c r="L6" s="107">
        <v>0.89</v>
      </c>
      <c r="M6" s="76">
        <f t="shared" si="1"/>
        <v>0.89</v>
      </c>
      <c r="N6" s="99" t="s">
        <v>150</v>
      </c>
      <c r="P6" s="79">
        <v>1</v>
      </c>
      <c r="Q6" s="107">
        <v>0.85</v>
      </c>
      <c r="R6" s="76">
        <f t="shared" si="2"/>
        <v>0.85</v>
      </c>
      <c r="S6" s="99" t="s">
        <v>149</v>
      </c>
    </row>
    <row r="7" spans="1:19" ht="120">
      <c r="A7" s="96">
        <v>4</v>
      </c>
      <c r="B7" s="80" t="s">
        <v>3</v>
      </c>
      <c r="C7" s="80" t="s">
        <v>4</v>
      </c>
      <c r="D7" s="100" t="s">
        <v>8</v>
      </c>
      <c r="F7" s="77"/>
      <c r="G7" s="78"/>
      <c r="H7" s="76">
        <f t="shared" si="0"/>
        <v>0</v>
      </c>
      <c r="I7" s="99"/>
      <c r="K7" s="79">
        <v>1</v>
      </c>
      <c r="L7" s="107">
        <v>1</v>
      </c>
      <c r="M7" s="76">
        <f t="shared" si="1"/>
        <v>1</v>
      </c>
      <c r="N7" s="99"/>
      <c r="P7" s="79">
        <v>1</v>
      </c>
      <c r="Q7" s="107">
        <v>0.85</v>
      </c>
      <c r="R7" s="76">
        <f t="shared" si="2"/>
        <v>0.85</v>
      </c>
      <c r="S7" s="99" t="s">
        <v>67</v>
      </c>
    </row>
    <row r="8" spans="1:19" ht="45">
      <c r="A8" s="96">
        <v>5</v>
      </c>
      <c r="B8" s="80" t="s">
        <v>3</v>
      </c>
      <c r="C8" s="80" t="s">
        <v>4</v>
      </c>
      <c r="D8" s="100" t="s">
        <v>9</v>
      </c>
      <c r="F8" s="77"/>
      <c r="G8" s="78"/>
      <c r="H8" s="76">
        <f t="shared" si="0"/>
        <v>0</v>
      </c>
      <c r="I8" s="99"/>
      <c r="K8" s="79">
        <v>1</v>
      </c>
      <c r="L8" s="107">
        <v>1</v>
      </c>
      <c r="M8" s="76">
        <f t="shared" si="1"/>
        <v>1</v>
      </c>
      <c r="N8" s="99"/>
      <c r="P8" s="79">
        <v>1</v>
      </c>
      <c r="Q8" s="107">
        <v>1</v>
      </c>
      <c r="R8" s="76">
        <f t="shared" si="2"/>
        <v>1</v>
      </c>
      <c r="S8" s="99"/>
    </row>
    <row r="9" spans="1:19" ht="75">
      <c r="A9" s="96">
        <v>6</v>
      </c>
      <c r="B9" s="80" t="s">
        <v>3</v>
      </c>
      <c r="C9" s="80" t="s">
        <v>4</v>
      </c>
      <c r="D9" s="100" t="s">
        <v>49</v>
      </c>
      <c r="F9" s="77"/>
      <c r="G9" s="78"/>
      <c r="H9" s="76">
        <f t="shared" si="0"/>
        <v>0</v>
      </c>
      <c r="I9" s="100"/>
      <c r="K9" s="79">
        <v>1</v>
      </c>
      <c r="L9" s="107">
        <v>0.85</v>
      </c>
      <c r="M9" s="76">
        <f t="shared" si="1"/>
        <v>0.85</v>
      </c>
      <c r="N9" s="99" t="s">
        <v>121</v>
      </c>
      <c r="P9" s="79">
        <v>1</v>
      </c>
      <c r="Q9" s="107">
        <v>0.8</v>
      </c>
      <c r="R9" s="76">
        <f t="shared" si="2"/>
        <v>0.8</v>
      </c>
      <c r="S9" s="99" t="s">
        <v>125</v>
      </c>
    </row>
    <row r="10" spans="1:19" ht="45">
      <c r="A10" s="96">
        <v>7</v>
      </c>
      <c r="B10" s="80" t="s">
        <v>3</v>
      </c>
      <c r="C10" s="80" t="s">
        <v>4</v>
      </c>
      <c r="D10" s="100" t="s">
        <v>10</v>
      </c>
      <c r="F10" s="77"/>
      <c r="G10" s="78"/>
      <c r="H10" s="76">
        <f t="shared" si="0"/>
        <v>0</v>
      </c>
      <c r="I10" s="99"/>
      <c r="K10" s="79">
        <v>1</v>
      </c>
      <c r="L10" s="107">
        <v>0.8</v>
      </c>
      <c r="M10" s="76">
        <f t="shared" si="1"/>
        <v>0.8</v>
      </c>
      <c r="N10" s="99" t="s">
        <v>116</v>
      </c>
      <c r="P10" s="79">
        <v>1</v>
      </c>
      <c r="Q10" s="107">
        <v>0.85</v>
      </c>
      <c r="R10" s="76">
        <f t="shared" si="2"/>
        <v>0.85</v>
      </c>
      <c r="S10" s="99" t="s">
        <v>69</v>
      </c>
    </row>
    <row r="11" spans="1:19" ht="45">
      <c r="A11" s="96">
        <v>8</v>
      </c>
      <c r="B11" s="80" t="s">
        <v>3</v>
      </c>
      <c r="C11" s="80" t="s">
        <v>4</v>
      </c>
      <c r="D11" s="100" t="s">
        <v>11</v>
      </c>
      <c r="F11" s="77"/>
      <c r="G11" s="78"/>
      <c r="H11" s="76">
        <f t="shared" si="0"/>
        <v>0</v>
      </c>
      <c r="I11" s="100"/>
      <c r="K11" s="79">
        <v>1</v>
      </c>
      <c r="L11" s="107">
        <v>0.9</v>
      </c>
      <c r="M11" s="76">
        <f t="shared" si="1"/>
        <v>0.9</v>
      </c>
      <c r="N11" s="99" t="s">
        <v>70</v>
      </c>
      <c r="P11" s="79">
        <v>1</v>
      </c>
      <c r="Q11" s="107">
        <v>0.8</v>
      </c>
      <c r="R11" s="76">
        <f t="shared" si="2"/>
        <v>0.8</v>
      </c>
      <c r="S11" s="99" t="s">
        <v>111</v>
      </c>
    </row>
    <row r="12" spans="1:19" ht="75">
      <c r="A12" s="96">
        <v>9</v>
      </c>
      <c r="B12" s="80" t="s">
        <v>3</v>
      </c>
      <c r="C12" s="80" t="s">
        <v>4</v>
      </c>
      <c r="D12" s="100" t="s">
        <v>12</v>
      </c>
      <c r="F12" s="77"/>
      <c r="G12" s="78"/>
      <c r="H12" s="76">
        <f t="shared" si="0"/>
        <v>0</v>
      </c>
      <c r="I12" s="99"/>
      <c r="K12" s="79">
        <v>1</v>
      </c>
      <c r="L12" s="107">
        <v>0.7</v>
      </c>
      <c r="M12" s="76">
        <f t="shared" si="1"/>
        <v>0.7</v>
      </c>
      <c r="N12" s="99" t="s">
        <v>105</v>
      </c>
      <c r="P12" s="79">
        <v>1</v>
      </c>
      <c r="Q12" s="107">
        <v>0.7</v>
      </c>
      <c r="R12" s="76">
        <f t="shared" si="2"/>
        <v>0.7</v>
      </c>
      <c r="S12" s="99" t="s">
        <v>105</v>
      </c>
    </row>
    <row r="13" spans="1:19" ht="78" customHeight="1">
      <c r="A13" s="96">
        <v>10</v>
      </c>
      <c r="B13" s="80" t="s">
        <v>3</v>
      </c>
      <c r="C13" s="80" t="s">
        <v>13</v>
      </c>
      <c r="D13" s="100" t="s">
        <v>50</v>
      </c>
      <c r="F13" s="52"/>
      <c r="G13" s="53"/>
      <c r="H13" s="76">
        <f t="shared" si="0"/>
        <v>0</v>
      </c>
      <c r="I13" s="99"/>
      <c r="K13" s="79">
        <v>1</v>
      </c>
      <c r="L13" s="107">
        <v>0.9</v>
      </c>
      <c r="M13" s="76">
        <f t="shared" si="1"/>
        <v>0.9</v>
      </c>
      <c r="N13" s="99" t="s">
        <v>96</v>
      </c>
      <c r="P13" s="79">
        <v>1</v>
      </c>
      <c r="Q13" s="107">
        <v>0.65</v>
      </c>
      <c r="R13" s="76">
        <f t="shared" si="2"/>
        <v>0.65</v>
      </c>
      <c r="S13" s="99" t="s">
        <v>110</v>
      </c>
    </row>
    <row r="14" spans="1:19" ht="60">
      <c r="A14" s="96">
        <v>11</v>
      </c>
      <c r="B14" s="80" t="s">
        <v>3</v>
      </c>
      <c r="C14" s="80" t="s">
        <v>13</v>
      </c>
      <c r="D14" s="100" t="s">
        <v>51</v>
      </c>
      <c r="F14" s="52"/>
      <c r="G14" s="53"/>
      <c r="H14" s="76">
        <f t="shared" si="0"/>
        <v>0</v>
      </c>
      <c r="I14" s="99"/>
      <c r="K14" s="79">
        <v>1</v>
      </c>
      <c r="L14" s="107">
        <v>0.85</v>
      </c>
      <c r="M14" s="76">
        <f t="shared" si="1"/>
        <v>0.85</v>
      </c>
      <c r="N14" s="99" t="s">
        <v>72</v>
      </c>
      <c r="P14" s="79">
        <v>1</v>
      </c>
      <c r="Q14" s="107">
        <v>0.75</v>
      </c>
      <c r="R14" s="76">
        <f t="shared" si="2"/>
        <v>0.75</v>
      </c>
      <c r="S14" s="99" t="s">
        <v>71</v>
      </c>
    </row>
    <row r="15" spans="1:19" ht="105">
      <c r="A15" s="96">
        <v>12</v>
      </c>
      <c r="B15" s="80" t="s">
        <v>3</v>
      </c>
      <c r="C15" s="80" t="s">
        <v>56</v>
      </c>
      <c r="D15" s="100" t="s">
        <v>52</v>
      </c>
      <c r="F15" s="52"/>
      <c r="G15" s="53"/>
      <c r="H15" s="76">
        <f t="shared" si="0"/>
        <v>0</v>
      </c>
      <c r="I15" s="99"/>
      <c r="K15" s="79">
        <v>1</v>
      </c>
      <c r="L15" s="107">
        <v>0.7</v>
      </c>
      <c r="M15" s="76">
        <f t="shared" si="1"/>
        <v>0.7</v>
      </c>
      <c r="N15" s="99" t="s">
        <v>101</v>
      </c>
      <c r="P15" s="79">
        <v>1</v>
      </c>
      <c r="Q15" s="107">
        <v>1</v>
      </c>
      <c r="R15" s="76">
        <f t="shared" si="2"/>
        <v>1</v>
      </c>
      <c r="S15" s="99"/>
    </row>
    <row r="16" spans="1:19" ht="45">
      <c r="A16" s="96">
        <v>13</v>
      </c>
      <c r="B16" s="80" t="s">
        <v>3</v>
      </c>
      <c r="C16" s="80" t="s">
        <v>56</v>
      </c>
      <c r="D16" s="100" t="s">
        <v>14</v>
      </c>
      <c r="F16" s="77"/>
      <c r="G16" s="78"/>
      <c r="H16" s="76">
        <f t="shared" si="0"/>
        <v>0</v>
      </c>
      <c r="I16" s="99"/>
      <c r="K16" s="79">
        <v>1</v>
      </c>
      <c r="L16" s="107">
        <v>0.85</v>
      </c>
      <c r="M16" s="76">
        <f t="shared" si="1"/>
        <v>0.85</v>
      </c>
      <c r="N16" s="99" t="s">
        <v>98</v>
      </c>
      <c r="P16" s="79">
        <v>1</v>
      </c>
      <c r="Q16" s="107">
        <v>0.9</v>
      </c>
      <c r="R16" s="76">
        <f t="shared" si="2"/>
        <v>0.9</v>
      </c>
      <c r="S16" s="99" t="s">
        <v>98</v>
      </c>
    </row>
    <row r="17" spans="1:19" ht="45">
      <c r="A17" s="96">
        <v>14</v>
      </c>
      <c r="B17" s="80" t="s">
        <v>3</v>
      </c>
      <c r="C17" s="80" t="s">
        <v>56</v>
      </c>
      <c r="D17" s="100" t="s">
        <v>53</v>
      </c>
      <c r="F17" s="52"/>
      <c r="G17" s="53"/>
      <c r="H17" s="76">
        <f t="shared" si="0"/>
        <v>0</v>
      </c>
      <c r="I17" s="99"/>
      <c r="K17" s="79">
        <v>1</v>
      </c>
      <c r="L17" s="107">
        <v>0.7</v>
      </c>
      <c r="M17" s="76">
        <f t="shared" si="1"/>
        <v>0.7</v>
      </c>
      <c r="N17" s="99" t="s">
        <v>99</v>
      </c>
      <c r="P17" s="79">
        <v>1</v>
      </c>
      <c r="Q17" s="107">
        <v>1</v>
      </c>
      <c r="R17" s="76">
        <f t="shared" si="2"/>
        <v>1</v>
      </c>
      <c r="S17" s="99"/>
    </row>
    <row r="18" spans="1:19" s="125" customFormat="1" ht="276" customHeight="1">
      <c r="A18" s="123">
        <v>15</v>
      </c>
      <c r="B18" s="124" t="s">
        <v>316</v>
      </c>
      <c r="C18" s="124" t="s">
        <v>317</v>
      </c>
      <c r="D18" s="105" t="s">
        <v>318</v>
      </c>
      <c r="F18" s="84"/>
      <c r="G18" s="83"/>
      <c r="H18" s="76">
        <f t="shared" si="0"/>
        <v>0</v>
      </c>
      <c r="I18" s="103"/>
      <c r="K18" s="84">
        <v>1</v>
      </c>
      <c r="L18" s="83">
        <v>1</v>
      </c>
      <c r="M18" s="76">
        <f t="shared" si="1"/>
        <v>1</v>
      </c>
      <c r="N18" s="105" t="s">
        <v>496</v>
      </c>
      <c r="P18" s="84">
        <v>1</v>
      </c>
      <c r="Q18" s="83">
        <v>0.5</v>
      </c>
      <c r="R18" s="76">
        <f t="shared" si="2"/>
        <v>0.5</v>
      </c>
      <c r="S18" s="103" t="s">
        <v>497</v>
      </c>
    </row>
    <row r="19" spans="1:19" ht="231" customHeight="1">
      <c r="A19" s="96">
        <v>16</v>
      </c>
      <c r="B19" s="80" t="s">
        <v>316</v>
      </c>
      <c r="C19" s="80" t="s">
        <v>317</v>
      </c>
      <c r="D19" s="100" t="s">
        <v>320</v>
      </c>
      <c r="F19" s="77"/>
      <c r="G19" s="78"/>
      <c r="H19" s="76">
        <f t="shared" si="0"/>
        <v>0</v>
      </c>
      <c r="I19" s="99"/>
      <c r="K19" s="77">
        <v>1</v>
      </c>
      <c r="L19" s="83">
        <v>0.6</v>
      </c>
      <c r="M19" s="76">
        <f t="shared" si="1"/>
        <v>0.6</v>
      </c>
      <c r="N19" s="100" t="s">
        <v>498</v>
      </c>
      <c r="P19" s="77">
        <v>1</v>
      </c>
      <c r="Q19" s="57">
        <v>0.1</v>
      </c>
      <c r="R19" s="76">
        <f t="shared" si="2"/>
        <v>0.1</v>
      </c>
      <c r="S19" s="99" t="s">
        <v>499</v>
      </c>
    </row>
    <row r="20" spans="1:19" ht="231" customHeight="1">
      <c r="A20" s="96" t="s">
        <v>322</v>
      </c>
      <c r="B20" s="80" t="s">
        <v>316</v>
      </c>
      <c r="C20" s="80" t="s">
        <v>317</v>
      </c>
      <c r="D20" s="100" t="s">
        <v>323</v>
      </c>
      <c r="F20" s="77"/>
      <c r="G20" s="78"/>
      <c r="H20" s="76">
        <f t="shared" si="0"/>
        <v>0</v>
      </c>
      <c r="I20" s="99"/>
      <c r="K20" s="77">
        <v>1</v>
      </c>
      <c r="L20" s="83">
        <v>0.5</v>
      </c>
      <c r="M20" s="76">
        <f t="shared" si="1"/>
        <v>0.5</v>
      </c>
      <c r="N20" s="100" t="s">
        <v>500</v>
      </c>
      <c r="P20" s="77">
        <v>1</v>
      </c>
      <c r="Q20" s="57">
        <v>0.4</v>
      </c>
      <c r="R20" s="76">
        <f t="shared" si="2"/>
        <v>0.4</v>
      </c>
      <c r="S20" s="99" t="s">
        <v>501</v>
      </c>
    </row>
    <row r="21" spans="1:19" ht="81" customHeight="1">
      <c r="A21" s="96">
        <v>18</v>
      </c>
      <c r="B21" s="80" t="s">
        <v>316</v>
      </c>
      <c r="C21" s="80" t="s">
        <v>317</v>
      </c>
      <c r="D21" s="100" t="s">
        <v>325</v>
      </c>
      <c r="F21" s="77"/>
      <c r="G21" s="78"/>
      <c r="H21" s="76">
        <f t="shared" si="0"/>
        <v>0</v>
      </c>
      <c r="I21" s="99"/>
      <c r="K21" s="77">
        <v>1</v>
      </c>
      <c r="L21" s="83">
        <v>1</v>
      </c>
      <c r="M21" s="76">
        <f t="shared" si="1"/>
        <v>1</v>
      </c>
      <c r="N21" s="100" t="s">
        <v>502</v>
      </c>
      <c r="P21" s="77">
        <v>1</v>
      </c>
      <c r="Q21" s="57">
        <v>0.1</v>
      </c>
      <c r="R21" s="76">
        <f t="shared" si="2"/>
        <v>0.1</v>
      </c>
      <c r="S21" s="99" t="s">
        <v>503</v>
      </c>
    </row>
    <row r="22" spans="1:19" ht="135">
      <c r="A22" s="96">
        <v>19</v>
      </c>
      <c r="B22" s="80" t="s">
        <v>316</v>
      </c>
      <c r="C22" s="80" t="s">
        <v>317</v>
      </c>
      <c r="D22" s="100" t="s">
        <v>327</v>
      </c>
      <c r="F22" s="77"/>
      <c r="G22" s="78"/>
      <c r="H22" s="76">
        <f t="shared" si="0"/>
        <v>0</v>
      </c>
      <c r="I22" s="99"/>
      <c r="K22" s="77">
        <v>1</v>
      </c>
      <c r="L22" s="83">
        <v>1</v>
      </c>
      <c r="M22" s="76">
        <f t="shared" si="1"/>
        <v>1</v>
      </c>
      <c r="N22" s="99" t="s">
        <v>504</v>
      </c>
      <c r="P22" s="77">
        <v>1</v>
      </c>
      <c r="Q22" s="78">
        <v>0.8</v>
      </c>
      <c r="R22" s="76">
        <f t="shared" si="2"/>
        <v>0.8</v>
      </c>
      <c r="S22" s="99" t="s">
        <v>713</v>
      </c>
    </row>
    <row r="23" spans="1:19" ht="161.25" customHeight="1">
      <c r="A23" s="96">
        <v>20</v>
      </c>
      <c r="B23" s="80" t="s">
        <v>316</v>
      </c>
      <c r="C23" s="80" t="s">
        <v>317</v>
      </c>
      <c r="D23" s="100" t="s">
        <v>330</v>
      </c>
      <c r="F23" s="77"/>
      <c r="G23" s="78"/>
      <c r="H23" s="76">
        <f t="shared" si="0"/>
        <v>0</v>
      </c>
      <c r="I23" s="99"/>
      <c r="K23" s="77">
        <v>1</v>
      </c>
      <c r="L23" s="83">
        <v>1</v>
      </c>
      <c r="M23" s="76">
        <f t="shared" si="1"/>
        <v>1</v>
      </c>
      <c r="N23" s="100" t="s">
        <v>505</v>
      </c>
      <c r="P23" s="77">
        <v>1</v>
      </c>
      <c r="Q23" s="57">
        <v>0.2</v>
      </c>
      <c r="R23" s="76">
        <f t="shared" si="2"/>
        <v>0.2</v>
      </c>
      <c r="S23" s="99" t="s">
        <v>714</v>
      </c>
    </row>
    <row r="24" spans="1:19" ht="60.75" customHeight="1">
      <c r="A24" s="96">
        <v>21</v>
      </c>
      <c r="B24" s="80" t="s">
        <v>316</v>
      </c>
      <c r="C24" s="80" t="s">
        <v>317</v>
      </c>
      <c r="D24" s="100" t="s">
        <v>332</v>
      </c>
      <c r="F24" s="77"/>
      <c r="G24" s="57"/>
      <c r="H24" s="76">
        <f t="shared" si="0"/>
        <v>0</v>
      </c>
      <c r="I24" s="99"/>
      <c r="K24" s="77">
        <v>1</v>
      </c>
      <c r="L24" s="83">
        <v>1</v>
      </c>
      <c r="M24" s="76">
        <f t="shared" si="1"/>
        <v>1</v>
      </c>
      <c r="N24" s="100"/>
      <c r="P24" s="77">
        <v>1</v>
      </c>
      <c r="Q24" s="57">
        <v>0.2</v>
      </c>
      <c r="R24" s="76">
        <f t="shared" si="2"/>
        <v>0.2</v>
      </c>
      <c r="S24" s="99" t="s">
        <v>715</v>
      </c>
    </row>
    <row r="25" spans="1:19" ht="113.25" customHeight="1">
      <c r="A25" s="96">
        <v>22</v>
      </c>
      <c r="B25" s="80" t="s">
        <v>316</v>
      </c>
      <c r="C25" s="80" t="s">
        <v>317</v>
      </c>
      <c r="D25" s="100" t="s">
        <v>333</v>
      </c>
      <c r="F25" s="77"/>
      <c r="G25" s="83"/>
      <c r="H25" s="76">
        <f t="shared" si="0"/>
        <v>0</v>
      </c>
      <c r="I25" s="103"/>
      <c r="K25" s="77">
        <v>1</v>
      </c>
      <c r="L25" s="83">
        <v>1</v>
      </c>
      <c r="M25" s="76">
        <f t="shared" si="1"/>
        <v>1</v>
      </c>
      <c r="N25" s="100" t="s">
        <v>507</v>
      </c>
      <c r="P25" s="77">
        <v>1</v>
      </c>
      <c r="Q25" s="57">
        <v>0.3</v>
      </c>
      <c r="R25" s="76">
        <f t="shared" si="2"/>
        <v>0.3</v>
      </c>
      <c r="S25" s="99" t="s">
        <v>508</v>
      </c>
    </row>
    <row r="26" spans="1:19" ht="50.25" customHeight="1">
      <c r="A26" s="96">
        <v>23</v>
      </c>
      <c r="B26" s="80" t="s">
        <v>316</v>
      </c>
      <c r="C26" s="80" t="s">
        <v>317</v>
      </c>
      <c r="D26" s="100" t="s">
        <v>336</v>
      </c>
      <c r="F26" s="77"/>
      <c r="G26" s="78"/>
      <c r="H26" s="76">
        <f t="shared" si="0"/>
        <v>0</v>
      </c>
      <c r="I26" s="99"/>
      <c r="J26" s="97" t="s">
        <v>322</v>
      </c>
      <c r="K26" s="77">
        <v>1</v>
      </c>
      <c r="L26" s="83">
        <v>1</v>
      </c>
      <c r="M26" s="76">
        <f t="shared" si="1"/>
        <v>1</v>
      </c>
      <c r="N26" s="100" t="s">
        <v>509</v>
      </c>
      <c r="P26" s="77">
        <v>1</v>
      </c>
      <c r="Q26" s="78">
        <v>0.2</v>
      </c>
      <c r="R26" s="76">
        <f t="shared" si="2"/>
        <v>0.2</v>
      </c>
      <c r="S26" s="99" t="s">
        <v>470</v>
      </c>
    </row>
    <row r="27" spans="1:19" ht="45">
      <c r="A27" s="96">
        <v>24</v>
      </c>
      <c r="B27" s="80" t="s">
        <v>316</v>
      </c>
      <c r="C27" s="80" t="s">
        <v>317</v>
      </c>
      <c r="D27" s="100" t="s">
        <v>339</v>
      </c>
      <c r="F27" s="77"/>
      <c r="G27" s="78"/>
      <c r="H27" s="76">
        <f t="shared" si="0"/>
        <v>0</v>
      </c>
      <c r="I27" s="99"/>
      <c r="K27" s="77">
        <v>1</v>
      </c>
      <c r="L27" s="83">
        <v>1</v>
      </c>
      <c r="M27" s="76">
        <f t="shared" si="1"/>
        <v>1</v>
      </c>
      <c r="N27" s="100"/>
      <c r="P27" s="77">
        <v>1</v>
      </c>
      <c r="Q27" s="78">
        <v>0.2</v>
      </c>
      <c r="R27" s="76">
        <f t="shared" si="2"/>
        <v>0.2</v>
      </c>
      <c r="S27" s="99" t="s">
        <v>470</v>
      </c>
    </row>
    <row r="28" spans="1:19" ht="45">
      <c r="A28" s="96">
        <v>25</v>
      </c>
      <c r="B28" s="80" t="s">
        <v>316</v>
      </c>
      <c r="C28" s="80" t="s">
        <v>317</v>
      </c>
      <c r="D28" s="100" t="s">
        <v>341</v>
      </c>
      <c r="F28" s="77"/>
      <c r="G28" s="78"/>
      <c r="H28" s="76">
        <f t="shared" si="0"/>
        <v>0</v>
      </c>
      <c r="I28" s="99"/>
      <c r="K28" s="84">
        <v>1</v>
      </c>
      <c r="L28" s="83">
        <v>1</v>
      </c>
      <c r="M28" s="76">
        <f t="shared" si="1"/>
        <v>1</v>
      </c>
      <c r="N28" s="100"/>
      <c r="P28" s="77">
        <v>1</v>
      </c>
      <c r="Q28" s="78">
        <v>0.2</v>
      </c>
      <c r="R28" s="76">
        <f t="shared" si="2"/>
        <v>0.2</v>
      </c>
      <c r="S28" s="99" t="s">
        <v>470</v>
      </c>
    </row>
    <row r="29" spans="1:19" ht="186.75" customHeight="1">
      <c r="A29" s="96">
        <v>26</v>
      </c>
      <c r="B29" s="80" t="s">
        <v>316</v>
      </c>
      <c r="C29" s="80" t="s">
        <v>317</v>
      </c>
      <c r="D29" s="100" t="s">
        <v>342</v>
      </c>
      <c r="F29" s="77"/>
      <c r="G29" s="78"/>
      <c r="H29" s="76">
        <f t="shared" si="0"/>
        <v>0</v>
      </c>
      <c r="I29" s="99"/>
      <c r="K29" s="84">
        <v>1</v>
      </c>
      <c r="L29" s="83">
        <v>0.9</v>
      </c>
      <c r="M29" s="76">
        <f t="shared" si="1"/>
        <v>0.9</v>
      </c>
      <c r="N29" s="100" t="s">
        <v>510</v>
      </c>
      <c r="P29" s="77">
        <v>1</v>
      </c>
      <c r="Q29" s="78">
        <v>0.2</v>
      </c>
      <c r="R29" s="76">
        <f t="shared" si="2"/>
        <v>0.2</v>
      </c>
      <c r="S29" s="99" t="s">
        <v>470</v>
      </c>
    </row>
    <row r="30" spans="1:19" ht="45">
      <c r="A30" s="96">
        <v>27</v>
      </c>
      <c r="B30" s="80" t="s">
        <v>316</v>
      </c>
      <c r="C30" s="80" t="s">
        <v>317</v>
      </c>
      <c r="D30" s="100" t="s">
        <v>344</v>
      </c>
      <c r="F30" s="84"/>
      <c r="G30" s="83"/>
      <c r="H30" s="76">
        <f t="shared" si="0"/>
        <v>0</v>
      </c>
      <c r="I30" s="99"/>
      <c r="K30" s="84">
        <v>1</v>
      </c>
      <c r="L30" s="57">
        <v>1</v>
      </c>
      <c r="M30" s="76">
        <f t="shared" si="1"/>
        <v>1</v>
      </c>
      <c r="N30" s="99" t="s">
        <v>511</v>
      </c>
      <c r="P30" s="84">
        <v>1</v>
      </c>
      <c r="Q30" s="83">
        <v>0.2</v>
      </c>
      <c r="R30" s="76">
        <f t="shared" si="2"/>
        <v>0.2</v>
      </c>
      <c r="S30" s="99" t="s">
        <v>473</v>
      </c>
    </row>
    <row r="31" spans="1:19" ht="176.25" customHeight="1">
      <c r="A31" s="96">
        <v>28</v>
      </c>
      <c r="B31" s="80" t="s">
        <v>316</v>
      </c>
      <c r="C31" s="80" t="s">
        <v>346</v>
      </c>
      <c r="D31" s="100" t="s">
        <v>347</v>
      </c>
      <c r="F31" s="84"/>
      <c r="G31" s="83"/>
      <c r="H31" s="76">
        <f t="shared" si="0"/>
        <v>0</v>
      </c>
      <c r="I31" s="99"/>
      <c r="K31" s="84">
        <v>1</v>
      </c>
      <c r="L31" s="83">
        <v>1</v>
      </c>
      <c r="M31" s="76">
        <f t="shared" si="1"/>
        <v>1</v>
      </c>
      <c r="N31" s="100"/>
      <c r="P31" s="77">
        <v>1</v>
      </c>
      <c r="Q31" s="57">
        <v>0.6</v>
      </c>
      <c r="R31" s="76">
        <f t="shared" si="2"/>
        <v>0.6</v>
      </c>
      <c r="S31" s="99" t="s">
        <v>512</v>
      </c>
    </row>
    <row r="32" spans="1:19" ht="78" customHeight="1">
      <c r="A32" s="96">
        <v>29</v>
      </c>
      <c r="B32" s="80" t="s">
        <v>316</v>
      </c>
      <c r="C32" s="80" t="s">
        <v>346</v>
      </c>
      <c r="D32" s="100" t="s">
        <v>350</v>
      </c>
      <c r="F32" s="84"/>
      <c r="G32" s="83"/>
      <c r="H32" s="76">
        <f t="shared" si="0"/>
        <v>0</v>
      </c>
      <c r="I32" s="99"/>
      <c r="K32" s="84">
        <v>1</v>
      </c>
      <c r="L32" s="57">
        <v>0.8</v>
      </c>
      <c r="M32" s="76">
        <f t="shared" si="1"/>
        <v>0.8</v>
      </c>
      <c r="N32" s="100" t="s">
        <v>513</v>
      </c>
      <c r="P32" s="77">
        <v>1</v>
      </c>
      <c r="Q32" s="57">
        <v>0.7</v>
      </c>
      <c r="R32" s="76">
        <f t="shared" si="2"/>
        <v>0.7</v>
      </c>
      <c r="S32" s="99" t="s">
        <v>514</v>
      </c>
    </row>
    <row r="33" spans="1:19" ht="117.75" customHeight="1">
      <c r="A33" s="96">
        <v>30</v>
      </c>
      <c r="B33" s="80" t="s">
        <v>316</v>
      </c>
      <c r="C33" s="80" t="s">
        <v>346</v>
      </c>
      <c r="D33" s="100" t="s">
        <v>353</v>
      </c>
      <c r="F33" s="77"/>
      <c r="G33" s="78"/>
      <c r="H33" s="76">
        <f t="shared" si="0"/>
        <v>0</v>
      </c>
      <c r="I33" s="99"/>
      <c r="K33" s="77">
        <v>1</v>
      </c>
      <c r="L33" s="83">
        <v>1</v>
      </c>
      <c r="M33" s="76">
        <f t="shared" si="1"/>
        <v>1</v>
      </c>
      <c r="N33" s="100" t="s">
        <v>515</v>
      </c>
      <c r="P33" s="77">
        <v>0</v>
      </c>
      <c r="Q33" s="78"/>
      <c r="R33" s="76">
        <f t="shared" si="2"/>
        <v>0</v>
      </c>
      <c r="S33" s="99" t="s">
        <v>478</v>
      </c>
    </row>
    <row r="34" spans="1:19" ht="153" customHeight="1">
      <c r="A34" s="96">
        <v>31</v>
      </c>
      <c r="B34" s="80" t="s">
        <v>316</v>
      </c>
      <c r="C34" s="80" t="s">
        <v>346</v>
      </c>
      <c r="D34" s="100" t="s">
        <v>356</v>
      </c>
      <c r="F34" s="77"/>
      <c r="G34" s="78"/>
      <c r="H34" s="76">
        <f t="shared" si="0"/>
        <v>0</v>
      </c>
      <c r="I34" s="99"/>
      <c r="K34" s="77">
        <v>1</v>
      </c>
      <c r="L34" s="83">
        <v>1</v>
      </c>
      <c r="M34" s="76">
        <f t="shared" si="1"/>
        <v>1</v>
      </c>
      <c r="N34" s="100" t="s">
        <v>516</v>
      </c>
      <c r="P34" s="77">
        <v>0</v>
      </c>
      <c r="Q34" s="78"/>
      <c r="R34" s="76">
        <f t="shared" si="2"/>
        <v>0</v>
      </c>
      <c r="S34" s="99" t="s">
        <v>478</v>
      </c>
    </row>
    <row r="35" spans="1:19" ht="90">
      <c r="A35" s="96">
        <v>32</v>
      </c>
      <c r="B35" s="80" t="s">
        <v>316</v>
      </c>
      <c r="C35" s="80" t="s">
        <v>346</v>
      </c>
      <c r="D35" s="100" t="s">
        <v>359</v>
      </c>
      <c r="F35" s="77"/>
      <c r="G35" s="78"/>
      <c r="H35" s="76">
        <f t="shared" si="0"/>
        <v>0</v>
      </c>
      <c r="I35" s="99"/>
      <c r="K35" s="77">
        <v>1</v>
      </c>
      <c r="L35" s="83">
        <v>1</v>
      </c>
      <c r="M35" s="76">
        <f t="shared" si="1"/>
        <v>1</v>
      </c>
      <c r="N35" s="100"/>
      <c r="P35" s="77">
        <v>1</v>
      </c>
      <c r="Q35" s="78">
        <v>0.4</v>
      </c>
      <c r="R35" s="76">
        <f t="shared" si="2"/>
        <v>0.4</v>
      </c>
      <c r="S35" s="99" t="s">
        <v>360</v>
      </c>
    </row>
    <row r="36" spans="1:19" ht="110.25" customHeight="1">
      <c r="A36" s="96">
        <v>33</v>
      </c>
      <c r="B36" s="108" t="s">
        <v>316</v>
      </c>
      <c r="C36" s="108" t="s">
        <v>346</v>
      </c>
      <c r="D36" s="106" t="s">
        <v>362</v>
      </c>
      <c r="F36" s="77"/>
      <c r="G36" s="78"/>
      <c r="H36" s="76">
        <f t="shared" si="0"/>
        <v>0</v>
      </c>
      <c r="I36" s="99"/>
      <c r="K36" s="77">
        <v>1</v>
      </c>
      <c r="L36" s="83">
        <v>1</v>
      </c>
      <c r="M36" s="76">
        <f t="shared" si="1"/>
        <v>1</v>
      </c>
      <c r="N36" s="100" t="s">
        <v>517</v>
      </c>
      <c r="P36" s="77">
        <v>1</v>
      </c>
      <c r="Q36" s="78">
        <v>0.4</v>
      </c>
      <c r="R36" s="76">
        <f t="shared" si="2"/>
        <v>0.4</v>
      </c>
      <c r="S36" s="99" t="s">
        <v>480</v>
      </c>
    </row>
    <row r="37" spans="1:19" ht="78.75" customHeight="1">
      <c r="A37" s="96">
        <v>34</v>
      </c>
      <c r="B37" s="80" t="s">
        <v>316</v>
      </c>
      <c r="C37" s="80" t="s">
        <v>346</v>
      </c>
      <c r="D37" s="100" t="s">
        <v>365</v>
      </c>
      <c r="F37" s="77"/>
      <c r="G37" s="78"/>
      <c r="H37" s="76">
        <f t="shared" si="0"/>
        <v>0</v>
      </c>
      <c r="I37" s="100"/>
      <c r="K37" s="77">
        <v>1</v>
      </c>
      <c r="L37" s="83">
        <v>1</v>
      </c>
      <c r="M37" s="76">
        <f t="shared" si="1"/>
        <v>1</v>
      </c>
      <c r="N37" s="100"/>
      <c r="P37" s="77">
        <v>1</v>
      </c>
      <c r="Q37" s="78">
        <v>0.4</v>
      </c>
      <c r="R37" s="76">
        <f t="shared" si="2"/>
        <v>0.4</v>
      </c>
      <c r="S37" s="100" t="s">
        <v>366</v>
      </c>
    </row>
    <row r="38" spans="1:19" ht="45">
      <c r="A38" s="96">
        <v>35</v>
      </c>
      <c r="B38" s="80" t="s">
        <v>316</v>
      </c>
      <c r="C38" s="80" t="s">
        <v>346</v>
      </c>
      <c r="D38" s="100" t="s">
        <v>368</v>
      </c>
      <c r="F38" s="77"/>
      <c r="G38" s="78"/>
      <c r="H38" s="76">
        <f t="shared" si="0"/>
        <v>0</v>
      </c>
      <c r="I38" s="99"/>
      <c r="K38" s="77">
        <v>1</v>
      </c>
      <c r="L38" s="83">
        <v>1</v>
      </c>
      <c r="M38" s="76">
        <f t="shared" si="1"/>
        <v>1</v>
      </c>
      <c r="N38" s="100"/>
      <c r="P38" s="77">
        <v>1</v>
      </c>
      <c r="Q38" s="78">
        <v>0.4</v>
      </c>
      <c r="R38" s="76">
        <f t="shared" si="2"/>
        <v>0.4</v>
      </c>
      <c r="S38" s="99" t="s">
        <v>706</v>
      </c>
    </row>
    <row r="39" spans="1:19" ht="105">
      <c r="A39" s="96">
        <v>36</v>
      </c>
      <c r="B39" s="80" t="s">
        <v>316</v>
      </c>
      <c r="C39" s="80" t="s">
        <v>346</v>
      </c>
      <c r="D39" s="100" t="s">
        <v>371</v>
      </c>
      <c r="F39" s="77"/>
      <c r="G39" s="78"/>
      <c r="H39" s="76">
        <f t="shared" si="0"/>
        <v>0</v>
      </c>
      <c r="I39" s="99"/>
      <c r="K39" s="77">
        <v>1</v>
      </c>
      <c r="L39" s="83">
        <v>1</v>
      </c>
      <c r="M39" s="76">
        <f t="shared" si="1"/>
        <v>1</v>
      </c>
      <c r="N39" s="100"/>
      <c r="P39" s="77">
        <v>1</v>
      </c>
      <c r="Q39" s="78">
        <v>1</v>
      </c>
      <c r="R39" s="76">
        <f t="shared" si="2"/>
        <v>1</v>
      </c>
      <c r="S39" s="99"/>
    </row>
    <row r="40" spans="1:19" ht="83.25" customHeight="1">
      <c r="A40" s="96">
        <v>37</v>
      </c>
      <c r="B40" s="80" t="s">
        <v>316</v>
      </c>
      <c r="C40" s="80" t="s">
        <v>346</v>
      </c>
      <c r="D40" s="100" t="s">
        <v>372</v>
      </c>
      <c r="F40" s="77"/>
      <c r="G40" s="78"/>
      <c r="H40" s="76">
        <f t="shared" si="0"/>
        <v>0</v>
      </c>
      <c r="I40" s="99"/>
      <c r="K40" s="77">
        <v>1</v>
      </c>
      <c r="L40" s="83">
        <v>0.8</v>
      </c>
      <c r="M40" s="76">
        <f t="shared" si="1"/>
        <v>0.8</v>
      </c>
      <c r="N40" s="100" t="s">
        <v>518</v>
      </c>
      <c r="P40" s="77">
        <v>1</v>
      </c>
      <c r="Q40" s="78">
        <v>0.8</v>
      </c>
      <c r="R40" s="76">
        <f t="shared" si="2"/>
        <v>0.8</v>
      </c>
      <c r="S40" s="99" t="s">
        <v>483</v>
      </c>
    </row>
    <row r="41" spans="1:19" ht="135">
      <c r="A41" s="96">
        <v>38</v>
      </c>
      <c r="B41" s="80" t="s">
        <v>316</v>
      </c>
      <c r="C41" s="80" t="s">
        <v>346</v>
      </c>
      <c r="D41" s="100" t="s">
        <v>375</v>
      </c>
      <c r="F41" s="77"/>
      <c r="G41" s="78"/>
      <c r="H41" s="76">
        <f t="shared" si="0"/>
        <v>0</v>
      </c>
      <c r="I41" s="99"/>
      <c r="K41" s="77">
        <v>1</v>
      </c>
      <c r="L41" s="83">
        <v>0.9</v>
      </c>
      <c r="M41" s="76">
        <f t="shared" si="1"/>
        <v>0.9</v>
      </c>
      <c r="N41" s="100" t="s">
        <v>519</v>
      </c>
      <c r="P41" s="77">
        <v>1</v>
      </c>
      <c r="Q41" s="78">
        <v>0.4</v>
      </c>
      <c r="R41" s="76">
        <f t="shared" si="2"/>
        <v>0.4</v>
      </c>
      <c r="S41" s="99" t="s">
        <v>376</v>
      </c>
    </row>
    <row r="42" spans="1:19" ht="45">
      <c r="A42" s="96">
        <v>39</v>
      </c>
      <c r="B42" s="80" t="s">
        <v>316</v>
      </c>
      <c r="C42" s="80" t="s">
        <v>346</v>
      </c>
      <c r="D42" s="100" t="s">
        <v>378</v>
      </c>
      <c r="F42" s="77"/>
      <c r="G42" s="78"/>
      <c r="H42" s="76">
        <f t="shared" si="0"/>
        <v>0</v>
      </c>
      <c r="I42" s="99"/>
      <c r="K42" s="77">
        <v>1</v>
      </c>
      <c r="L42" s="83">
        <v>1</v>
      </c>
      <c r="M42" s="76">
        <f t="shared" si="1"/>
        <v>1</v>
      </c>
      <c r="N42" s="100"/>
      <c r="P42" s="77">
        <v>1</v>
      </c>
      <c r="Q42" s="78">
        <v>0.1</v>
      </c>
      <c r="R42" s="76">
        <f t="shared" si="2"/>
        <v>0.1</v>
      </c>
      <c r="S42" s="99" t="s">
        <v>379</v>
      </c>
    </row>
    <row r="43" spans="1:19" ht="60">
      <c r="A43" s="96">
        <v>40</v>
      </c>
      <c r="B43" s="80" t="s">
        <v>316</v>
      </c>
      <c r="C43" s="80" t="s">
        <v>346</v>
      </c>
      <c r="D43" s="100" t="s">
        <v>381</v>
      </c>
      <c r="F43" s="77"/>
      <c r="G43" s="78"/>
      <c r="H43" s="76">
        <f t="shared" si="0"/>
        <v>0</v>
      </c>
      <c r="I43" s="99"/>
      <c r="K43" s="77">
        <v>1</v>
      </c>
      <c r="L43" s="83">
        <v>1</v>
      </c>
      <c r="M43" s="76">
        <f t="shared" si="1"/>
        <v>1</v>
      </c>
      <c r="N43" s="100"/>
      <c r="P43" s="77">
        <v>1</v>
      </c>
      <c r="Q43" s="78">
        <v>1</v>
      </c>
      <c r="R43" s="76">
        <f t="shared" si="2"/>
        <v>1</v>
      </c>
      <c r="S43" s="99"/>
    </row>
    <row r="44" spans="1:19" ht="75">
      <c r="A44" s="96">
        <v>41</v>
      </c>
      <c r="B44" s="80" t="s">
        <v>316</v>
      </c>
      <c r="C44" s="80" t="s">
        <v>383</v>
      </c>
      <c r="D44" s="100" t="s">
        <v>384</v>
      </c>
      <c r="F44" s="77"/>
      <c r="G44" s="78"/>
      <c r="H44" s="76">
        <f t="shared" si="0"/>
        <v>0</v>
      </c>
      <c r="I44" s="99"/>
      <c r="K44" s="77">
        <v>1</v>
      </c>
      <c r="L44" s="83">
        <v>1</v>
      </c>
      <c r="M44" s="76">
        <f t="shared" si="1"/>
        <v>1</v>
      </c>
      <c r="N44" s="100" t="s">
        <v>520</v>
      </c>
      <c r="P44" s="77">
        <v>1</v>
      </c>
      <c r="Q44" s="78">
        <v>0.6</v>
      </c>
      <c r="R44" s="76">
        <f t="shared" si="2"/>
        <v>0.6</v>
      </c>
      <c r="S44" s="99" t="s">
        <v>486</v>
      </c>
    </row>
    <row r="45" spans="1:19" ht="90">
      <c r="A45" s="96">
        <v>42</v>
      </c>
      <c r="B45" s="80" t="s">
        <v>316</v>
      </c>
      <c r="C45" s="80" t="s">
        <v>383</v>
      </c>
      <c r="D45" s="100" t="s">
        <v>387</v>
      </c>
      <c r="F45" s="77"/>
      <c r="G45" s="78"/>
      <c r="H45" s="76">
        <f t="shared" si="0"/>
        <v>0</v>
      </c>
      <c r="I45" s="99"/>
      <c r="K45" s="77">
        <v>1</v>
      </c>
      <c r="L45" s="83">
        <v>1</v>
      </c>
      <c r="M45" s="76">
        <f t="shared" si="1"/>
        <v>1</v>
      </c>
      <c r="N45" s="100"/>
      <c r="P45" s="77">
        <v>1</v>
      </c>
      <c r="Q45" s="78">
        <v>0.8</v>
      </c>
      <c r="R45" s="76">
        <f t="shared" si="2"/>
        <v>0.8</v>
      </c>
      <c r="S45" s="99" t="s">
        <v>487</v>
      </c>
    </row>
    <row r="46" spans="1:19" ht="90">
      <c r="A46" s="96">
        <v>43</v>
      </c>
      <c r="B46" s="80" t="s">
        <v>316</v>
      </c>
      <c r="C46" s="80" t="s">
        <v>383</v>
      </c>
      <c r="D46" s="100" t="s">
        <v>390</v>
      </c>
      <c r="F46" s="77"/>
      <c r="G46" s="78"/>
      <c r="H46" s="76">
        <f t="shared" si="0"/>
        <v>0</v>
      </c>
      <c r="I46" s="99"/>
      <c r="K46" s="77">
        <v>1</v>
      </c>
      <c r="L46" s="83">
        <v>1</v>
      </c>
      <c r="M46" s="76">
        <f t="shared" si="1"/>
        <v>1</v>
      </c>
      <c r="N46" s="100"/>
      <c r="P46" s="77">
        <v>1</v>
      </c>
      <c r="Q46" s="78">
        <v>0.8</v>
      </c>
      <c r="R46" s="76">
        <f t="shared" si="2"/>
        <v>0.8</v>
      </c>
      <c r="S46" s="99" t="s">
        <v>489</v>
      </c>
    </row>
    <row r="47" spans="1:19" ht="90">
      <c r="A47" s="96">
        <v>44</v>
      </c>
      <c r="B47" s="80" t="s">
        <v>316</v>
      </c>
      <c r="C47" s="80" t="s">
        <v>383</v>
      </c>
      <c r="D47" s="100" t="s">
        <v>393</v>
      </c>
      <c r="F47" s="77"/>
      <c r="G47" s="78"/>
      <c r="H47" s="76">
        <f t="shared" si="0"/>
        <v>0</v>
      </c>
      <c r="I47" s="99"/>
      <c r="K47" s="84">
        <v>1</v>
      </c>
      <c r="L47" s="83">
        <v>1</v>
      </c>
      <c r="M47" s="76">
        <f t="shared" si="1"/>
        <v>1</v>
      </c>
      <c r="N47" s="105" t="s">
        <v>521</v>
      </c>
      <c r="P47" s="77">
        <v>1</v>
      </c>
      <c r="Q47" s="78">
        <v>0.65</v>
      </c>
      <c r="R47" s="76">
        <f t="shared" si="2"/>
        <v>0.65</v>
      </c>
      <c r="S47" s="99" t="s">
        <v>490</v>
      </c>
    </row>
    <row r="48" spans="1:19" ht="90">
      <c r="A48" s="96">
        <v>45</v>
      </c>
      <c r="B48" s="80" t="s">
        <v>316</v>
      </c>
      <c r="C48" s="80" t="s">
        <v>383</v>
      </c>
      <c r="D48" s="100" t="s">
        <v>396</v>
      </c>
      <c r="F48" s="77"/>
      <c r="G48" s="78"/>
      <c r="H48" s="76">
        <f t="shared" si="0"/>
        <v>0</v>
      </c>
      <c r="I48" s="99"/>
      <c r="K48" s="84">
        <v>1</v>
      </c>
      <c r="L48" s="83">
        <v>1</v>
      </c>
      <c r="M48" s="76">
        <f t="shared" si="1"/>
        <v>1</v>
      </c>
      <c r="N48" s="100"/>
      <c r="P48" s="77">
        <v>1</v>
      </c>
      <c r="Q48" s="78">
        <v>1</v>
      </c>
      <c r="R48" s="76">
        <f t="shared" si="2"/>
        <v>1</v>
      </c>
      <c r="S48" s="99"/>
    </row>
    <row r="49" spans="1:19" ht="60">
      <c r="A49" s="96">
        <v>46</v>
      </c>
      <c r="B49" s="80" t="s">
        <v>316</v>
      </c>
      <c r="C49" s="80" t="s">
        <v>383</v>
      </c>
      <c r="D49" s="100" t="s">
        <v>397</v>
      </c>
      <c r="F49" s="77"/>
      <c r="G49" s="78"/>
      <c r="H49" s="76">
        <f t="shared" si="0"/>
        <v>0</v>
      </c>
      <c r="I49" s="99"/>
      <c r="K49" s="84">
        <v>1</v>
      </c>
      <c r="L49" s="83">
        <v>0.9</v>
      </c>
      <c r="M49" s="76">
        <f t="shared" si="1"/>
        <v>0.9</v>
      </c>
      <c r="N49" s="100" t="s">
        <v>522</v>
      </c>
      <c r="P49" s="77">
        <v>1</v>
      </c>
      <c r="Q49" s="78">
        <v>0.8</v>
      </c>
      <c r="R49" s="76">
        <f t="shared" si="2"/>
        <v>0.8</v>
      </c>
      <c r="S49" s="99" t="s">
        <v>492</v>
      </c>
    </row>
    <row r="50" spans="1:19" ht="180">
      <c r="A50" s="96">
        <v>47</v>
      </c>
      <c r="B50" s="80" t="s">
        <v>316</v>
      </c>
      <c r="C50" s="80" t="s">
        <v>383</v>
      </c>
      <c r="D50" s="100" t="s">
        <v>400</v>
      </c>
      <c r="F50" s="77"/>
      <c r="G50" s="78"/>
      <c r="H50" s="76">
        <f t="shared" si="0"/>
        <v>0</v>
      </c>
      <c r="I50" s="99"/>
      <c r="K50" s="77">
        <v>1</v>
      </c>
      <c r="L50" s="78">
        <v>0.7</v>
      </c>
      <c r="M50" s="76">
        <f t="shared" si="1"/>
        <v>0.7</v>
      </c>
      <c r="N50" s="100" t="s">
        <v>523</v>
      </c>
      <c r="P50" s="77">
        <v>1</v>
      </c>
      <c r="Q50" s="78">
        <v>0.7</v>
      </c>
      <c r="R50" s="76">
        <f t="shared" si="2"/>
        <v>0.7</v>
      </c>
      <c r="S50" s="99" t="s">
        <v>493</v>
      </c>
    </row>
    <row r="51" spans="1:19" s="125" customFormat="1" ht="75">
      <c r="A51" s="123">
        <v>48</v>
      </c>
      <c r="B51" s="124" t="s">
        <v>316</v>
      </c>
      <c r="C51" s="124" t="s">
        <v>383</v>
      </c>
      <c r="D51" s="105" t="s">
        <v>403</v>
      </c>
      <c r="F51" s="84"/>
      <c r="G51" s="83"/>
      <c r="H51" s="76">
        <f t="shared" si="0"/>
        <v>0</v>
      </c>
      <c r="I51" s="103"/>
      <c r="K51" s="84">
        <v>1</v>
      </c>
      <c r="L51" s="83">
        <v>0.8</v>
      </c>
      <c r="M51" s="76">
        <f t="shared" si="1"/>
        <v>0.8</v>
      </c>
      <c r="N51" s="105" t="s">
        <v>524</v>
      </c>
      <c r="P51" s="84">
        <v>1</v>
      </c>
      <c r="Q51" s="83">
        <v>0.95</v>
      </c>
      <c r="R51" s="76">
        <f t="shared" si="2"/>
        <v>0.95</v>
      </c>
      <c r="S51" s="103" t="s">
        <v>716</v>
      </c>
    </row>
    <row r="52" spans="1:19" ht="324" customHeight="1">
      <c r="A52" s="96">
        <v>49</v>
      </c>
      <c r="B52" s="80" t="s">
        <v>186</v>
      </c>
      <c r="C52" s="80" t="s">
        <v>187</v>
      </c>
      <c r="D52" s="100" t="s">
        <v>188</v>
      </c>
      <c r="F52" s="52"/>
      <c r="G52" s="53"/>
      <c r="H52" s="76">
        <f aca="true" t="shared" si="3" ref="H52:H59">F52*G52</f>
        <v>0</v>
      </c>
      <c r="I52" s="99"/>
      <c r="K52" s="77">
        <v>1</v>
      </c>
      <c r="L52" s="78">
        <v>0.95</v>
      </c>
      <c r="M52" s="76">
        <f aca="true" t="shared" si="4" ref="M52:M59">K52*L52</f>
        <v>0.95</v>
      </c>
      <c r="N52" s="100" t="s">
        <v>734</v>
      </c>
      <c r="P52" s="77">
        <v>1</v>
      </c>
      <c r="Q52" s="78">
        <v>0.7</v>
      </c>
      <c r="R52" s="76">
        <f aca="true" t="shared" si="5" ref="R52:R59">P52*Q52</f>
        <v>0.7</v>
      </c>
      <c r="S52" s="99" t="s">
        <v>260</v>
      </c>
    </row>
    <row r="53" spans="1:19" ht="69" customHeight="1">
      <c r="A53" s="96">
        <v>50</v>
      </c>
      <c r="B53" s="80" t="s">
        <v>186</v>
      </c>
      <c r="C53" s="80" t="s">
        <v>187</v>
      </c>
      <c r="D53" s="100" t="s">
        <v>191</v>
      </c>
      <c r="F53" s="52"/>
      <c r="G53" s="53"/>
      <c r="H53" s="76">
        <f t="shared" si="3"/>
        <v>0</v>
      </c>
      <c r="I53" s="99"/>
      <c r="K53" s="77">
        <v>1</v>
      </c>
      <c r="L53" s="78">
        <v>0.9</v>
      </c>
      <c r="M53" s="76">
        <f t="shared" si="4"/>
        <v>0.9</v>
      </c>
      <c r="N53" s="105" t="s">
        <v>261</v>
      </c>
      <c r="P53" s="77">
        <v>1</v>
      </c>
      <c r="Q53" s="78">
        <v>0.9</v>
      </c>
      <c r="R53" s="76">
        <f t="shared" si="5"/>
        <v>0.9</v>
      </c>
      <c r="S53" s="100" t="s">
        <v>250</v>
      </c>
    </row>
    <row r="54" spans="1:19" ht="96" customHeight="1">
      <c r="A54" s="96">
        <v>51</v>
      </c>
      <c r="B54" s="80" t="s">
        <v>186</v>
      </c>
      <c r="C54" s="80" t="s">
        <v>187</v>
      </c>
      <c r="D54" s="100" t="s">
        <v>194</v>
      </c>
      <c r="F54" s="52"/>
      <c r="G54" s="53"/>
      <c r="H54" s="76">
        <f t="shared" si="3"/>
        <v>0</v>
      </c>
      <c r="I54" s="99"/>
      <c r="K54" s="77">
        <v>1</v>
      </c>
      <c r="L54" s="78">
        <v>0.95</v>
      </c>
      <c r="M54" s="76">
        <f t="shared" si="4"/>
        <v>0.95</v>
      </c>
      <c r="N54" s="100" t="s">
        <v>262</v>
      </c>
      <c r="P54" s="77">
        <v>1</v>
      </c>
      <c r="Q54" s="78">
        <v>0.95</v>
      </c>
      <c r="R54" s="76">
        <f t="shared" si="5"/>
        <v>0.95</v>
      </c>
      <c r="S54" s="115" t="s">
        <v>263</v>
      </c>
    </row>
    <row r="55" spans="1:19" ht="219" customHeight="1">
      <c r="A55" s="96">
        <v>52</v>
      </c>
      <c r="B55" s="80" t="s">
        <v>186</v>
      </c>
      <c r="C55" s="80" t="s">
        <v>187</v>
      </c>
      <c r="D55" s="100" t="s">
        <v>197</v>
      </c>
      <c r="F55" s="52"/>
      <c r="G55" s="53"/>
      <c r="H55" s="76">
        <f t="shared" si="3"/>
        <v>0</v>
      </c>
      <c r="I55" s="99"/>
      <c r="K55" s="77">
        <v>1</v>
      </c>
      <c r="L55" s="78">
        <v>1</v>
      </c>
      <c r="M55" s="76">
        <f t="shared" si="4"/>
        <v>1</v>
      </c>
      <c r="N55" s="100" t="s">
        <v>264</v>
      </c>
      <c r="P55" s="77">
        <v>1</v>
      </c>
      <c r="Q55" s="78">
        <v>0.7</v>
      </c>
      <c r="R55" s="76">
        <f t="shared" si="5"/>
        <v>0.7</v>
      </c>
      <c r="S55" s="100" t="s">
        <v>265</v>
      </c>
    </row>
    <row r="56" spans="1:19" ht="60">
      <c r="A56" s="96">
        <v>53</v>
      </c>
      <c r="B56" s="80" t="s">
        <v>186</v>
      </c>
      <c r="C56" s="80" t="s">
        <v>187</v>
      </c>
      <c r="D56" s="100" t="s">
        <v>200</v>
      </c>
      <c r="F56" s="52"/>
      <c r="G56" s="53"/>
      <c r="H56" s="76">
        <f t="shared" si="3"/>
        <v>0</v>
      </c>
      <c r="I56" s="99"/>
      <c r="K56" s="84">
        <v>1</v>
      </c>
      <c r="L56" s="83">
        <v>1</v>
      </c>
      <c r="M56" s="76">
        <f t="shared" si="4"/>
        <v>1</v>
      </c>
      <c r="N56" s="105" t="s">
        <v>266</v>
      </c>
      <c r="P56" s="77">
        <v>1</v>
      </c>
      <c r="Q56" s="78">
        <v>1</v>
      </c>
      <c r="R56" s="76">
        <f t="shared" si="5"/>
        <v>1</v>
      </c>
      <c r="S56" s="103" t="s">
        <v>267</v>
      </c>
    </row>
    <row r="57" spans="1:19" ht="111.75" customHeight="1">
      <c r="A57" s="96">
        <v>54</v>
      </c>
      <c r="B57" s="80" t="s">
        <v>186</v>
      </c>
      <c r="C57" s="80" t="s">
        <v>187</v>
      </c>
      <c r="D57" s="100" t="s">
        <v>202</v>
      </c>
      <c r="F57" s="52"/>
      <c r="G57" s="53"/>
      <c r="H57" s="76">
        <f t="shared" si="3"/>
        <v>0</v>
      </c>
      <c r="I57" s="99"/>
      <c r="K57" s="84">
        <v>1</v>
      </c>
      <c r="L57" s="83">
        <v>0.98</v>
      </c>
      <c r="M57" s="76">
        <f t="shared" si="4"/>
        <v>0.98</v>
      </c>
      <c r="N57" s="105" t="s">
        <v>246</v>
      </c>
      <c r="P57" s="77">
        <v>1</v>
      </c>
      <c r="Q57" s="78">
        <v>0.5</v>
      </c>
      <c r="R57" s="76">
        <f t="shared" si="5"/>
        <v>0.5</v>
      </c>
      <c r="S57" s="115" t="s">
        <v>268</v>
      </c>
    </row>
    <row r="58" spans="1:19" ht="137.25" customHeight="1">
      <c r="A58" s="96">
        <v>55</v>
      </c>
      <c r="B58" s="80" t="s">
        <v>186</v>
      </c>
      <c r="C58" s="80" t="s">
        <v>187</v>
      </c>
      <c r="D58" s="100" t="s">
        <v>205</v>
      </c>
      <c r="F58" s="52"/>
      <c r="G58" s="53"/>
      <c r="H58" s="76">
        <f t="shared" si="3"/>
        <v>0</v>
      </c>
      <c r="I58" s="99"/>
      <c r="K58" s="77">
        <v>1</v>
      </c>
      <c r="L58" s="78">
        <v>0.9</v>
      </c>
      <c r="M58" s="76">
        <f t="shared" si="4"/>
        <v>0.9</v>
      </c>
      <c r="N58" s="100" t="s">
        <v>269</v>
      </c>
      <c r="P58" s="77">
        <v>1</v>
      </c>
      <c r="Q58" s="78">
        <v>0.8</v>
      </c>
      <c r="R58" s="76">
        <f t="shared" si="5"/>
        <v>0.8</v>
      </c>
      <c r="S58" s="115" t="s">
        <v>270</v>
      </c>
    </row>
    <row r="59" spans="1:19" ht="45">
      <c r="A59" s="96">
        <v>56</v>
      </c>
      <c r="B59" s="80" t="s">
        <v>186</v>
      </c>
      <c r="C59" s="80" t="s">
        <v>187</v>
      </c>
      <c r="D59" s="100" t="s">
        <v>207</v>
      </c>
      <c r="F59" s="52"/>
      <c r="G59" s="53"/>
      <c r="H59" s="76">
        <f t="shared" si="3"/>
        <v>0</v>
      </c>
      <c r="I59" s="99"/>
      <c r="K59" s="77">
        <v>1</v>
      </c>
      <c r="L59" s="78">
        <v>1</v>
      </c>
      <c r="M59" s="76">
        <f t="shared" si="4"/>
        <v>1</v>
      </c>
      <c r="N59" s="99" t="s">
        <v>208</v>
      </c>
      <c r="P59" s="77">
        <v>1</v>
      </c>
      <c r="Q59" s="78">
        <v>1</v>
      </c>
      <c r="R59" s="76">
        <f t="shared" si="5"/>
        <v>1</v>
      </c>
      <c r="S59" s="98" t="s">
        <v>264</v>
      </c>
    </row>
    <row r="60" spans="1:19" ht="290.25" customHeight="1">
      <c r="A60" s="96">
        <v>57</v>
      </c>
      <c r="B60" s="80" t="s">
        <v>15</v>
      </c>
      <c r="C60" s="80" t="s">
        <v>15</v>
      </c>
      <c r="D60" s="100" t="s">
        <v>16</v>
      </c>
      <c r="F60" s="77"/>
      <c r="G60" s="78"/>
      <c r="H60" s="76">
        <f>F60*G60</f>
        <v>0</v>
      </c>
      <c r="I60" s="99"/>
      <c r="K60" s="77">
        <v>1</v>
      </c>
      <c r="L60" s="78">
        <v>1</v>
      </c>
      <c r="M60" s="76">
        <f>K60*L60</f>
        <v>1</v>
      </c>
      <c r="N60" s="99" t="s">
        <v>154</v>
      </c>
      <c r="P60" s="52">
        <v>1</v>
      </c>
      <c r="Q60" s="53">
        <v>0.9</v>
      </c>
      <c r="R60" s="109">
        <f>P60*Q60</f>
        <v>0.9</v>
      </c>
      <c r="S60" s="100" t="s">
        <v>168</v>
      </c>
    </row>
    <row r="61" spans="1:19" ht="338.25" customHeight="1">
      <c r="A61" s="96">
        <v>58</v>
      </c>
      <c r="B61" s="80" t="s">
        <v>15</v>
      </c>
      <c r="C61" s="80" t="s">
        <v>15</v>
      </c>
      <c r="D61" s="100" t="s">
        <v>57</v>
      </c>
      <c r="F61" s="77"/>
      <c r="G61" s="78"/>
      <c r="H61" s="76">
        <f>F61*G61</f>
        <v>0</v>
      </c>
      <c r="I61" s="99"/>
      <c r="K61" s="77">
        <v>1</v>
      </c>
      <c r="L61" s="78">
        <v>0.9</v>
      </c>
      <c r="M61" s="76">
        <f>K61*L61</f>
        <v>0.9</v>
      </c>
      <c r="N61" s="99" t="s">
        <v>169</v>
      </c>
      <c r="P61" s="52">
        <v>1</v>
      </c>
      <c r="Q61" s="53">
        <v>0.65</v>
      </c>
      <c r="R61" s="109">
        <f>P61*Q61</f>
        <v>0.65</v>
      </c>
      <c r="S61" s="100" t="s">
        <v>174</v>
      </c>
    </row>
    <row r="62" spans="1:19" ht="354" customHeight="1">
      <c r="A62" s="96">
        <v>59</v>
      </c>
      <c r="B62" s="80" t="s">
        <v>15</v>
      </c>
      <c r="C62" s="80" t="s">
        <v>15</v>
      </c>
      <c r="D62" s="100" t="s">
        <v>58</v>
      </c>
      <c r="F62" s="77"/>
      <c r="G62" s="78"/>
      <c r="H62" s="76">
        <f>F62*G62</f>
        <v>0</v>
      </c>
      <c r="I62" s="99"/>
      <c r="K62" s="77">
        <v>1</v>
      </c>
      <c r="L62" s="78">
        <v>0.75</v>
      </c>
      <c r="M62" s="76">
        <f>K62*L62</f>
        <v>0.75</v>
      </c>
      <c r="N62" s="99" t="s">
        <v>167</v>
      </c>
      <c r="P62" s="52">
        <v>1</v>
      </c>
      <c r="Q62" s="78">
        <v>0.6</v>
      </c>
      <c r="R62" s="76">
        <f>P62*Q62</f>
        <v>0.6</v>
      </c>
      <c r="S62" s="99" t="s">
        <v>175</v>
      </c>
    </row>
    <row r="63" spans="1:19" ht="111" customHeight="1">
      <c r="A63" s="96">
        <v>60</v>
      </c>
      <c r="B63" s="80" t="s">
        <v>15</v>
      </c>
      <c r="C63" s="80" t="s">
        <v>15</v>
      </c>
      <c r="D63" s="100" t="s">
        <v>54</v>
      </c>
      <c r="F63" s="77"/>
      <c r="G63" s="53"/>
      <c r="H63" s="76">
        <f>F63*G63</f>
        <v>0</v>
      </c>
      <c r="I63" s="99"/>
      <c r="K63" s="77">
        <v>1</v>
      </c>
      <c r="L63" s="78">
        <v>1</v>
      </c>
      <c r="M63" s="76">
        <f>K63*L63</f>
        <v>1</v>
      </c>
      <c r="N63" s="99" t="s">
        <v>160</v>
      </c>
      <c r="P63" s="52">
        <v>1</v>
      </c>
      <c r="Q63" s="78">
        <v>0.8</v>
      </c>
      <c r="R63" s="76">
        <f>P63*Q63</f>
        <v>0.8</v>
      </c>
      <c r="S63" s="99" t="s">
        <v>172</v>
      </c>
    </row>
    <row r="64" spans="1:19" ht="135">
      <c r="A64" s="96">
        <v>61</v>
      </c>
      <c r="B64" s="80" t="s">
        <v>15</v>
      </c>
      <c r="C64" s="80" t="s">
        <v>15</v>
      </c>
      <c r="D64" s="100" t="s">
        <v>55</v>
      </c>
      <c r="F64" s="77"/>
      <c r="G64" s="78"/>
      <c r="H64" s="76">
        <f>F64*G64</f>
        <v>0</v>
      </c>
      <c r="I64" s="98"/>
      <c r="K64" s="77">
        <v>1</v>
      </c>
      <c r="L64" s="78">
        <v>0.8</v>
      </c>
      <c r="M64" s="76">
        <f>K64*L64</f>
        <v>0.8</v>
      </c>
      <c r="N64" s="99" t="s">
        <v>162</v>
      </c>
      <c r="P64" s="52">
        <v>1</v>
      </c>
      <c r="Q64" s="78">
        <v>0.7</v>
      </c>
      <c r="R64" s="76">
        <f>P64*Q64</f>
        <v>0.7</v>
      </c>
      <c r="S64" s="99" t="s">
        <v>173</v>
      </c>
    </row>
  </sheetData>
  <sheetProtection/>
  <mergeCells count="4">
    <mergeCell ref="B2:D2"/>
    <mergeCell ref="F2:I2"/>
    <mergeCell ref="K2:N2"/>
    <mergeCell ref="P2:S2"/>
  </mergeCell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Thiago Costa Monteiro Caldeira</dc:creator>
  <cp:keywords/>
  <dc:description/>
  <cp:lastModifiedBy>daniel.tristao</cp:lastModifiedBy>
  <cp:lastPrinted>2018-03-23T14:08:40Z</cp:lastPrinted>
  <dcterms:created xsi:type="dcterms:W3CDTF">2015-10-23T14:17:12Z</dcterms:created>
  <dcterms:modified xsi:type="dcterms:W3CDTF">2018-03-23T18:12:57Z</dcterms:modified>
  <cp:category/>
  <cp:version/>
  <cp:contentType/>
  <cp:contentStatus/>
</cp:coreProperties>
</file>